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6936" firstSheet="1" activeTab="1"/>
  </bookViews>
  <sheets>
    <sheet name="меню 10 дней" sheetId="26" r:id="rId1"/>
    <sheet name="1день" sheetId="28" r:id="rId2"/>
    <sheet name="2день" sheetId="29" r:id="rId3"/>
    <sheet name="3день" sheetId="30" r:id="rId4"/>
    <sheet name="4день" sheetId="31" r:id="rId5"/>
    <sheet name="5день" sheetId="32" r:id="rId6"/>
    <sheet name="6день" sheetId="33" r:id="rId7"/>
    <sheet name="7день" sheetId="34" r:id="rId8"/>
    <sheet name="8день" sheetId="35" r:id="rId9"/>
    <sheet name="9день" sheetId="36" r:id="rId10"/>
    <sheet name="10день" sheetId="37" r:id="rId11"/>
  </sheets>
  <calcPr calcId="191029"/>
</workbook>
</file>

<file path=xl/calcChain.xml><?xml version="1.0" encoding="utf-8"?>
<calcChain xmlns="http://schemas.openxmlformats.org/spreadsheetml/2006/main">
  <c r="P26" i="37"/>
  <c r="O26"/>
  <c r="N26"/>
  <c r="M26"/>
  <c r="L26"/>
  <c r="K26"/>
  <c r="J26"/>
  <c r="I26"/>
  <c r="H26"/>
  <c r="G26"/>
  <c r="F26"/>
  <c r="E26"/>
  <c r="D26"/>
  <c r="P22"/>
  <c r="O22"/>
  <c r="N22"/>
  <c r="M22"/>
  <c r="L22"/>
  <c r="K22"/>
  <c r="J22"/>
  <c r="I22"/>
  <c r="H22"/>
  <c r="G22"/>
  <c r="F22"/>
  <c r="E22"/>
  <c r="D22"/>
  <c r="P12"/>
  <c r="P27" s="1"/>
  <c r="O12"/>
  <c r="O27" s="1"/>
  <c r="N12"/>
  <c r="M12"/>
  <c r="L12"/>
  <c r="L27" s="1"/>
  <c r="K12"/>
  <c r="J12"/>
  <c r="I12"/>
  <c r="I27" s="1"/>
  <c r="H12"/>
  <c r="H27" s="1"/>
  <c r="G12"/>
  <c r="G27" s="1"/>
  <c r="F12"/>
  <c r="E12"/>
  <c r="D12"/>
  <c r="P26" i="36"/>
  <c r="O26"/>
  <c r="N26"/>
  <c r="M26"/>
  <c r="L26"/>
  <c r="K26"/>
  <c r="J26"/>
  <c r="I26"/>
  <c r="H26"/>
  <c r="G26"/>
  <c r="F26"/>
  <c r="E26"/>
  <c r="D26"/>
  <c r="P22"/>
  <c r="O22"/>
  <c r="N22"/>
  <c r="M22"/>
  <c r="L22"/>
  <c r="K22"/>
  <c r="J22"/>
  <c r="I22"/>
  <c r="H22"/>
  <c r="G22"/>
  <c r="F22"/>
  <c r="E22"/>
  <c r="D22"/>
  <c r="P12"/>
  <c r="O12"/>
  <c r="O27" s="1"/>
  <c r="N12"/>
  <c r="N27" s="1"/>
  <c r="M12"/>
  <c r="L12"/>
  <c r="K12"/>
  <c r="K27" s="1"/>
  <c r="J12"/>
  <c r="I12"/>
  <c r="H12"/>
  <c r="G12"/>
  <c r="G27" s="1"/>
  <c r="F12"/>
  <c r="F27" s="1"/>
  <c r="E12"/>
  <c r="D12"/>
  <c r="P26" i="35"/>
  <c r="O26"/>
  <c r="N26"/>
  <c r="M26"/>
  <c r="L26"/>
  <c r="K26"/>
  <c r="J26"/>
  <c r="I26"/>
  <c r="H26"/>
  <c r="G26"/>
  <c r="F26"/>
  <c r="E26"/>
  <c r="D26"/>
  <c r="P22"/>
  <c r="O22"/>
  <c r="N22"/>
  <c r="M22"/>
  <c r="L22"/>
  <c r="K22"/>
  <c r="J22"/>
  <c r="I22"/>
  <c r="H22"/>
  <c r="G22"/>
  <c r="F22"/>
  <c r="E22"/>
  <c r="D22"/>
  <c r="P12"/>
  <c r="O12"/>
  <c r="N12"/>
  <c r="N27" s="1"/>
  <c r="M12"/>
  <c r="M27" s="1"/>
  <c r="L12"/>
  <c r="K12"/>
  <c r="J12"/>
  <c r="I12"/>
  <c r="H12"/>
  <c r="G12"/>
  <c r="F12"/>
  <c r="F27" s="1"/>
  <c r="E12"/>
  <c r="E27" s="1"/>
  <c r="D12"/>
  <c r="P24" i="34"/>
  <c r="O24"/>
  <c r="N24"/>
  <c r="M24"/>
  <c r="L24"/>
  <c r="K24"/>
  <c r="J24"/>
  <c r="I24"/>
  <c r="H24"/>
  <c r="G24"/>
  <c r="F24"/>
  <c r="E24"/>
  <c r="P20"/>
  <c r="O20"/>
  <c r="O25" s="1"/>
  <c r="N20"/>
  <c r="M20"/>
  <c r="M25" s="1"/>
  <c r="L20"/>
  <c r="K20"/>
  <c r="J20"/>
  <c r="I20"/>
  <c r="H20"/>
  <c r="G20"/>
  <c r="G25" s="1"/>
  <c r="F20"/>
  <c r="E20"/>
  <c r="E25" s="1"/>
  <c r="D20"/>
  <c r="P11"/>
  <c r="O11"/>
  <c r="N11"/>
  <c r="M11"/>
  <c r="L11"/>
  <c r="L25" s="1"/>
  <c r="K11"/>
  <c r="J11"/>
  <c r="I11"/>
  <c r="H11"/>
  <c r="G11"/>
  <c r="F11"/>
  <c r="E11"/>
  <c r="D11"/>
  <c r="P26" i="33"/>
  <c r="O26"/>
  <c r="N26"/>
  <c r="M26"/>
  <c r="L26"/>
  <c r="K26"/>
  <c r="J26"/>
  <c r="I26"/>
  <c r="H26"/>
  <c r="G26"/>
  <c r="F26"/>
  <c r="E26"/>
  <c r="P22"/>
  <c r="O22"/>
  <c r="N22"/>
  <c r="M22"/>
  <c r="M27" s="1"/>
  <c r="L22"/>
  <c r="K22"/>
  <c r="K27" s="1"/>
  <c r="J22"/>
  <c r="I22"/>
  <c r="H22"/>
  <c r="G22"/>
  <c r="G27" s="1"/>
  <c r="F22"/>
  <c r="E22"/>
  <c r="E27" s="1"/>
  <c r="D22"/>
  <c r="P11"/>
  <c r="O11"/>
  <c r="N11"/>
  <c r="M11"/>
  <c r="L11"/>
  <c r="K11"/>
  <c r="J11"/>
  <c r="J27" s="1"/>
  <c r="I11"/>
  <c r="H11"/>
  <c r="G11"/>
  <c r="F11"/>
  <c r="E11"/>
  <c r="D11"/>
  <c r="P26" i="32"/>
  <c r="O26"/>
  <c r="N26"/>
  <c r="M26"/>
  <c r="L26"/>
  <c r="K26"/>
  <c r="J26"/>
  <c r="I26"/>
  <c r="H26"/>
  <c r="G26"/>
  <c r="F26"/>
  <c r="E26"/>
  <c r="P22"/>
  <c r="O22"/>
  <c r="N22"/>
  <c r="M22"/>
  <c r="M27" s="1"/>
  <c r="L22"/>
  <c r="K22"/>
  <c r="K27" s="1"/>
  <c r="J22"/>
  <c r="I22"/>
  <c r="I27" s="1"/>
  <c r="H22"/>
  <c r="G22"/>
  <c r="F22"/>
  <c r="E22"/>
  <c r="E27" s="1"/>
  <c r="D22"/>
  <c r="P12"/>
  <c r="P27" s="1"/>
  <c r="O12"/>
  <c r="N12"/>
  <c r="M12"/>
  <c r="L12"/>
  <c r="K12"/>
  <c r="J12"/>
  <c r="I12"/>
  <c r="H12"/>
  <c r="H27" s="1"/>
  <c r="G12"/>
  <c r="F12"/>
  <c r="E12"/>
  <c r="D12"/>
  <c r="P24" i="31"/>
  <c r="O24"/>
  <c r="N24"/>
  <c r="M24"/>
  <c r="L24"/>
  <c r="K24"/>
  <c r="J24"/>
  <c r="I24"/>
  <c r="H24"/>
  <c r="G24"/>
  <c r="F24"/>
  <c r="E24"/>
  <c r="P20"/>
  <c r="O20"/>
  <c r="O25" s="1"/>
  <c r="N20"/>
  <c r="M20"/>
  <c r="L20"/>
  <c r="K20"/>
  <c r="K25" s="1"/>
  <c r="J20"/>
  <c r="I20"/>
  <c r="I25" s="1"/>
  <c r="H20"/>
  <c r="G20"/>
  <c r="G25" s="1"/>
  <c r="F20"/>
  <c r="E20"/>
  <c r="D20"/>
  <c r="P11"/>
  <c r="O11"/>
  <c r="N11"/>
  <c r="N25" s="1"/>
  <c r="M11"/>
  <c r="L11"/>
  <c r="K11"/>
  <c r="J11"/>
  <c r="I11"/>
  <c r="H11"/>
  <c r="G11"/>
  <c r="F11"/>
  <c r="F25" s="1"/>
  <c r="E11"/>
  <c r="D11"/>
  <c r="P28" i="30"/>
  <c r="O28"/>
  <c r="N28"/>
  <c r="M28"/>
  <c r="L28"/>
  <c r="K28"/>
  <c r="J28"/>
  <c r="I28"/>
  <c r="H28"/>
  <c r="G28"/>
  <c r="F28"/>
  <c r="E28"/>
  <c r="P24"/>
  <c r="O24"/>
  <c r="O29" s="1"/>
  <c r="N24"/>
  <c r="M24"/>
  <c r="M29" s="1"/>
  <c r="L24"/>
  <c r="K24"/>
  <c r="J24"/>
  <c r="I24"/>
  <c r="I29" s="1"/>
  <c r="H24"/>
  <c r="G24"/>
  <c r="G29" s="1"/>
  <c r="F24"/>
  <c r="E24"/>
  <c r="E29" s="1"/>
  <c r="D24"/>
  <c r="P12"/>
  <c r="O12"/>
  <c r="N12"/>
  <c r="M12"/>
  <c r="L12"/>
  <c r="L29" s="1"/>
  <c r="K12"/>
  <c r="J12"/>
  <c r="I12"/>
  <c r="H12"/>
  <c r="G12"/>
  <c r="F12"/>
  <c r="E12"/>
  <c r="D12"/>
  <c r="P26" i="29"/>
  <c r="N26"/>
  <c r="M26"/>
  <c r="L26"/>
  <c r="K26"/>
  <c r="J26"/>
  <c r="I26"/>
  <c r="H26"/>
  <c r="G26"/>
  <c r="F26"/>
  <c r="E26"/>
  <c r="P22"/>
  <c r="O22"/>
  <c r="N22"/>
  <c r="M22"/>
  <c r="L22"/>
  <c r="K22"/>
  <c r="J22"/>
  <c r="I22"/>
  <c r="H22"/>
  <c r="G22"/>
  <c r="F22"/>
  <c r="E22"/>
  <c r="D22"/>
  <c r="P12"/>
  <c r="P27" s="1"/>
  <c r="O12"/>
  <c r="O27" s="1"/>
  <c r="N12"/>
  <c r="M12"/>
  <c r="L12"/>
  <c r="K12"/>
  <c r="J12"/>
  <c r="I12"/>
  <c r="I27" s="1"/>
  <c r="H12"/>
  <c r="H27" s="1"/>
  <c r="G12"/>
  <c r="F12"/>
  <c r="E12"/>
  <c r="D12"/>
  <c r="P23" i="28"/>
  <c r="O23"/>
  <c r="N23"/>
  <c r="M23"/>
  <c r="L23"/>
  <c r="K23"/>
  <c r="J23"/>
  <c r="I23"/>
  <c r="H23"/>
  <c r="G23"/>
  <c r="F23"/>
  <c r="E23"/>
  <c r="P19"/>
  <c r="O19"/>
  <c r="N19"/>
  <c r="M19"/>
  <c r="L19"/>
  <c r="K19"/>
  <c r="J19"/>
  <c r="I19"/>
  <c r="I24" s="1"/>
  <c r="H19"/>
  <c r="G19"/>
  <c r="F19"/>
  <c r="E19"/>
  <c r="D19"/>
  <c r="P10"/>
  <c r="O10"/>
  <c r="N10"/>
  <c r="N24" s="1"/>
  <c r="M10"/>
  <c r="L10"/>
  <c r="L24" s="1"/>
  <c r="K10"/>
  <c r="J10"/>
  <c r="I10"/>
  <c r="H10"/>
  <c r="G10"/>
  <c r="F10"/>
  <c r="F24" s="1"/>
  <c r="E10"/>
  <c r="D10"/>
  <c r="E24" l="1"/>
  <c r="I27" i="35"/>
  <c r="J27" i="36"/>
  <c r="K27" i="37"/>
  <c r="J24" i="28"/>
  <c r="M24"/>
  <c r="L27" i="29"/>
  <c r="E27"/>
  <c r="M27"/>
  <c r="H29" i="30"/>
  <c r="P29"/>
  <c r="K29"/>
  <c r="J25" i="31"/>
  <c r="E25"/>
  <c r="M25"/>
  <c r="L27" i="32"/>
  <c r="G27"/>
  <c r="O27"/>
  <c r="F27" i="33"/>
  <c r="N27"/>
  <c r="I27"/>
  <c r="H25" i="34"/>
  <c r="P25"/>
  <c r="K25"/>
  <c r="J27" i="35"/>
  <c r="G24" i="28"/>
  <c r="O24"/>
  <c r="F27" i="29"/>
  <c r="N27"/>
  <c r="K27" i="35"/>
  <c r="L27" i="36"/>
  <c r="E27" i="37"/>
  <c r="M27"/>
  <c r="G27" i="29"/>
  <c r="J29" i="30"/>
  <c r="L25" i="31"/>
  <c r="F27" i="32"/>
  <c r="N27"/>
  <c r="H27" i="33"/>
  <c r="P27"/>
  <c r="J25" i="34"/>
  <c r="L27" i="35"/>
  <c r="E27" i="36"/>
  <c r="M27"/>
  <c r="F27" i="37"/>
  <c r="N27"/>
  <c r="H24" i="28"/>
  <c r="P24"/>
  <c r="K24"/>
  <c r="J27" i="29"/>
  <c r="G27" i="35"/>
  <c r="O27"/>
  <c r="H27" i="36"/>
  <c r="P27"/>
  <c r="K27" i="29"/>
  <c r="F29" i="30"/>
  <c r="N29"/>
  <c r="H25" i="31"/>
  <c r="P25"/>
  <c r="J27" i="32"/>
  <c r="L27" i="33"/>
  <c r="O27"/>
  <c r="F25" i="34"/>
  <c r="N25"/>
  <c r="I25"/>
  <c r="H27" i="35"/>
  <c r="P27"/>
  <c r="I27" i="36"/>
  <c r="J27" i="37"/>
  <c r="E30" i="26"/>
  <c r="F30"/>
  <c r="G30"/>
  <c r="H30"/>
  <c r="I30"/>
  <c r="J30"/>
  <c r="K30"/>
  <c r="L30"/>
  <c r="M30"/>
  <c r="N30"/>
  <c r="O30"/>
  <c r="P30"/>
  <c r="E58"/>
  <c r="F58"/>
  <c r="G58"/>
  <c r="H58"/>
  <c r="I58"/>
  <c r="J58"/>
  <c r="K58"/>
  <c r="L58"/>
  <c r="M58"/>
  <c r="N58"/>
  <c r="P58"/>
  <c r="E221" l="1"/>
  <c r="F221"/>
  <c r="G221"/>
  <c r="H221"/>
  <c r="I221"/>
  <c r="J221"/>
  <c r="K221"/>
  <c r="L221"/>
  <c r="M221"/>
  <c r="N221"/>
  <c r="O221"/>
  <c r="P221"/>
  <c r="D221"/>
  <c r="E248"/>
  <c r="F248"/>
  <c r="G248"/>
  <c r="H248"/>
  <c r="I248"/>
  <c r="J248"/>
  <c r="K248"/>
  <c r="L248"/>
  <c r="M248"/>
  <c r="N248"/>
  <c r="O248"/>
  <c r="P248"/>
  <c r="D248"/>
  <c r="E276"/>
  <c r="F276"/>
  <c r="G276"/>
  <c r="H276"/>
  <c r="I276"/>
  <c r="J276"/>
  <c r="K276"/>
  <c r="L276"/>
  <c r="M276"/>
  <c r="N276"/>
  <c r="O276"/>
  <c r="P276"/>
  <c r="D276"/>
  <c r="P272"/>
  <c r="O272"/>
  <c r="N272"/>
  <c r="M272"/>
  <c r="L272"/>
  <c r="K272"/>
  <c r="J272"/>
  <c r="I272"/>
  <c r="H272"/>
  <c r="G272"/>
  <c r="F272"/>
  <c r="E272"/>
  <c r="D272"/>
  <c r="P262"/>
  <c r="O262"/>
  <c r="N262"/>
  <c r="M262"/>
  <c r="L262"/>
  <c r="K262"/>
  <c r="J262"/>
  <c r="I262"/>
  <c r="H262"/>
  <c r="G262"/>
  <c r="F262"/>
  <c r="E262"/>
  <c r="D262"/>
  <c r="P244"/>
  <c r="O244"/>
  <c r="N244"/>
  <c r="M244"/>
  <c r="L244"/>
  <c r="K244"/>
  <c r="J244"/>
  <c r="I244"/>
  <c r="H244"/>
  <c r="G244"/>
  <c r="F244"/>
  <c r="E244"/>
  <c r="D244"/>
  <c r="P234"/>
  <c r="O234"/>
  <c r="N234"/>
  <c r="M234"/>
  <c r="L234"/>
  <c r="K234"/>
  <c r="J234"/>
  <c r="I234"/>
  <c r="H234"/>
  <c r="G234"/>
  <c r="F234"/>
  <c r="E234"/>
  <c r="D234"/>
  <c r="P217"/>
  <c r="O217"/>
  <c r="N217"/>
  <c r="M217"/>
  <c r="L217"/>
  <c r="K217"/>
  <c r="J217"/>
  <c r="I217"/>
  <c r="H217"/>
  <c r="G217"/>
  <c r="F217"/>
  <c r="E217"/>
  <c r="D217"/>
  <c r="P207"/>
  <c r="O207"/>
  <c r="N207"/>
  <c r="M207"/>
  <c r="L207"/>
  <c r="K207"/>
  <c r="J207"/>
  <c r="I207"/>
  <c r="H207"/>
  <c r="G207"/>
  <c r="F207"/>
  <c r="E207"/>
  <c r="D207"/>
  <c r="P194"/>
  <c r="O194"/>
  <c r="N194"/>
  <c r="M194"/>
  <c r="L194"/>
  <c r="K194"/>
  <c r="J194"/>
  <c r="I194"/>
  <c r="H194"/>
  <c r="G194"/>
  <c r="F194"/>
  <c r="E194"/>
  <c r="P190"/>
  <c r="O190"/>
  <c r="N190"/>
  <c r="M190"/>
  <c r="L190"/>
  <c r="K190"/>
  <c r="J190"/>
  <c r="I190"/>
  <c r="H190"/>
  <c r="G190"/>
  <c r="F190"/>
  <c r="E190"/>
  <c r="D190"/>
  <c r="P181"/>
  <c r="O181"/>
  <c r="N181"/>
  <c r="M181"/>
  <c r="L181"/>
  <c r="K181"/>
  <c r="J181"/>
  <c r="I181"/>
  <c r="H181"/>
  <c r="G181"/>
  <c r="F181"/>
  <c r="E181"/>
  <c r="D181"/>
  <c r="P169"/>
  <c r="O169"/>
  <c r="N169"/>
  <c r="M169"/>
  <c r="L169"/>
  <c r="K169"/>
  <c r="J169"/>
  <c r="I169"/>
  <c r="H169"/>
  <c r="G169"/>
  <c r="F169"/>
  <c r="E169"/>
  <c r="P165"/>
  <c r="O165"/>
  <c r="N165"/>
  <c r="M165"/>
  <c r="L165"/>
  <c r="K165"/>
  <c r="J165"/>
  <c r="I165"/>
  <c r="H165"/>
  <c r="G165"/>
  <c r="F165"/>
  <c r="E165"/>
  <c r="D165"/>
  <c r="P154"/>
  <c r="O154"/>
  <c r="N154"/>
  <c r="M154"/>
  <c r="L154"/>
  <c r="K154"/>
  <c r="J154"/>
  <c r="I154"/>
  <c r="H154"/>
  <c r="G154"/>
  <c r="F154"/>
  <c r="E154"/>
  <c r="D154"/>
  <c r="P141"/>
  <c r="O141"/>
  <c r="N141"/>
  <c r="M141"/>
  <c r="L141"/>
  <c r="K141"/>
  <c r="J141"/>
  <c r="I141"/>
  <c r="H141"/>
  <c r="G141"/>
  <c r="F141"/>
  <c r="E141"/>
  <c r="P137"/>
  <c r="O137"/>
  <c r="N137"/>
  <c r="M137"/>
  <c r="L137"/>
  <c r="K137"/>
  <c r="J137"/>
  <c r="I137"/>
  <c r="H137"/>
  <c r="G137"/>
  <c r="F137"/>
  <c r="E137"/>
  <c r="D137"/>
  <c r="P127"/>
  <c r="O127"/>
  <c r="N127"/>
  <c r="M127"/>
  <c r="L127"/>
  <c r="K127"/>
  <c r="J127"/>
  <c r="I127"/>
  <c r="H127"/>
  <c r="G127"/>
  <c r="F127"/>
  <c r="E127"/>
  <c r="D127"/>
  <c r="P113"/>
  <c r="O113"/>
  <c r="N113"/>
  <c r="M113"/>
  <c r="L113"/>
  <c r="K113"/>
  <c r="J113"/>
  <c r="I113"/>
  <c r="H113"/>
  <c r="G113"/>
  <c r="F113"/>
  <c r="E113"/>
  <c r="P109"/>
  <c r="O109"/>
  <c r="N109"/>
  <c r="M109"/>
  <c r="L109"/>
  <c r="K109"/>
  <c r="J109"/>
  <c r="I109"/>
  <c r="H109"/>
  <c r="G109"/>
  <c r="F109"/>
  <c r="E109"/>
  <c r="D109"/>
  <c r="P100"/>
  <c r="O100"/>
  <c r="N100"/>
  <c r="M100"/>
  <c r="L100"/>
  <c r="K100"/>
  <c r="J100"/>
  <c r="I100"/>
  <c r="H100"/>
  <c r="G100"/>
  <c r="F100"/>
  <c r="E100"/>
  <c r="D100"/>
  <c r="P87"/>
  <c r="O87"/>
  <c r="N87"/>
  <c r="M87"/>
  <c r="L87"/>
  <c r="K87"/>
  <c r="J87"/>
  <c r="I87"/>
  <c r="H87"/>
  <c r="G87"/>
  <c r="F87"/>
  <c r="E87"/>
  <c r="P83"/>
  <c r="O83"/>
  <c r="N83"/>
  <c r="M83"/>
  <c r="L83"/>
  <c r="K83"/>
  <c r="J83"/>
  <c r="I83"/>
  <c r="H83"/>
  <c r="G83"/>
  <c r="F83"/>
  <c r="E83"/>
  <c r="D83"/>
  <c r="P71"/>
  <c r="O71"/>
  <c r="N71"/>
  <c r="M71"/>
  <c r="L71"/>
  <c r="K71"/>
  <c r="J71"/>
  <c r="I71"/>
  <c r="H71"/>
  <c r="G71"/>
  <c r="F71"/>
  <c r="E71"/>
  <c r="D71"/>
  <c r="P54"/>
  <c r="O54"/>
  <c r="N54"/>
  <c r="M54"/>
  <c r="L54"/>
  <c r="K54"/>
  <c r="J54"/>
  <c r="I54"/>
  <c r="H54"/>
  <c r="G54"/>
  <c r="F54"/>
  <c r="E54"/>
  <c r="D54"/>
  <c r="P44"/>
  <c r="O44"/>
  <c r="N44"/>
  <c r="M44"/>
  <c r="L44"/>
  <c r="K44"/>
  <c r="J44"/>
  <c r="I44"/>
  <c r="H44"/>
  <c r="G44"/>
  <c r="F44"/>
  <c r="E44"/>
  <c r="D44"/>
  <c r="P26"/>
  <c r="O26"/>
  <c r="N26"/>
  <c r="M26"/>
  <c r="L26"/>
  <c r="K26"/>
  <c r="J26"/>
  <c r="I26"/>
  <c r="H26"/>
  <c r="G26"/>
  <c r="F26"/>
  <c r="E26"/>
  <c r="D26"/>
  <c r="P17"/>
  <c r="O17"/>
  <c r="N17"/>
  <c r="M17"/>
  <c r="L17"/>
  <c r="K17"/>
  <c r="J17"/>
  <c r="I17"/>
  <c r="H17"/>
  <c r="G17"/>
  <c r="F17"/>
  <c r="E17"/>
  <c r="D17"/>
  <c r="E31" l="1"/>
  <c r="G31"/>
  <c r="I31"/>
  <c r="K31"/>
  <c r="M31"/>
  <c r="O31"/>
  <c r="E59"/>
  <c r="G59"/>
  <c r="I59"/>
  <c r="K59"/>
  <c r="M59"/>
  <c r="O59"/>
  <c r="F31"/>
  <c r="H31"/>
  <c r="J31"/>
  <c r="L31"/>
  <c r="N31"/>
  <c r="P31"/>
  <c r="F59"/>
  <c r="H59"/>
  <c r="J59"/>
  <c r="L59"/>
  <c r="N59"/>
  <c r="P59"/>
  <c r="E279"/>
  <c r="E280" s="1"/>
  <c r="G279"/>
  <c r="G280" s="1"/>
  <c r="I279"/>
  <c r="I280" s="1"/>
  <c r="K279"/>
  <c r="K280" s="1"/>
  <c r="M279"/>
  <c r="M280" s="1"/>
  <c r="D281"/>
  <c r="D282" s="1"/>
  <c r="F281"/>
  <c r="F282" s="1"/>
  <c r="H281"/>
  <c r="H282" s="1"/>
  <c r="J281"/>
  <c r="J282" s="1"/>
  <c r="L281"/>
  <c r="L282" s="1"/>
  <c r="N281"/>
  <c r="N282" s="1"/>
  <c r="P281"/>
  <c r="P282" s="1"/>
  <c r="G283"/>
  <c r="G284" s="1"/>
  <c r="K283"/>
  <c r="K284" s="1"/>
  <c r="O283"/>
  <c r="O284" s="1"/>
  <c r="F114"/>
  <c r="H114"/>
  <c r="J114"/>
  <c r="L114"/>
  <c r="N114"/>
  <c r="P114"/>
  <c r="E114"/>
  <c r="G114"/>
  <c r="I114"/>
  <c r="K114"/>
  <c r="M114"/>
  <c r="O114"/>
  <c r="F142"/>
  <c r="H142"/>
  <c r="J142"/>
  <c r="L142"/>
  <c r="N142"/>
  <c r="P142"/>
  <c r="E142"/>
  <c r="G142"/>
  <c r="I142"/>
  <c r="K142"/>
  <c r="M142"/>
  <c r="O142"/>
  <c r="F170"/>
  <c r="H170"/>
  <c r="J170"/>
  <c r="L170"/>
  <c r="N170"/>
  <c r="P170"/>
  <c r="E170"/>
  <c r="G170"/>
  <c r="I170"/>
  <c r="K170"/>
  <c r="M170"/>
  <c r="O170"/>
  <c r="F195"/>
  <c r="H195"/>
  <c r="J195"/>
  <c r="L195"/>
  <c r="N195"/>
  <c r="P195"/>
  <c r="E195"/>
  <c r="G195"/>
  <c r="I195"/>
  <c r="K195"/>
  <c r="M195"/>
  <c r="O195"/>
  <c r="F222"/>
  <c r="H222"/>
  <c r="J222"/>
  <c r="L222"/>
  <c r="N222"/>
  <c r="P222"/>
  <c r="E222"/>
  <c r="G222"/>
  <c r="I222"/>
  <c r="K222"/>
  <c r="M222"/>
  <c r="O222"/>
  <c r="E249"/>
  <c r="G249"/>
  <c r="I249"/>
  <c r="K249"/>
  <c r="M249"/>
  <c r="O249"/>
  <c r="F277"/>
  <c r="H277"/>
  <c r="J277"/>
  <c r="L277"/>
  <c r="N277"/>
  <c r="P277"/>
  <c r="E277"/>
  <c r="G277"/>
  <c r="I277"/>
  <c r="K277"/>
  <c r="M277"/>
  <c r="O277"/>
  <c r="D283"/>
  <c r="D284" s="1"/>
  <c r="O279"/>
  <c r="O280" s="1"/>
  <c r="F88"/>
  <c r="F279"/>
  <c r="F280" s="1"/>
  <c r="H88"/>
  <c r="H279"/>
  <c r="H280" s="1"/>
  <c r="J88"/>
  <c r="J279"/>
  <c r="J280" s="1"/>
  <c r="L88"/>
  <c r="L279"/>
  <c r="L280" s="1"/>
  <c r="N88"/>
  <c r="N279"/>
  <c r="N280" s="1"/>
  <c r="P88"/>
  <c r="P279"/>
  <c r="P280" s="1"/>
  <c r="E88"/>
  <c r="E281"/>
  <c r="E282" s="1"/>
  <c r="G88"/>
  <c r="G281"/>
  <c r="G282" s="1"/>
  <c r="I88"/>
  <c r="I281"/>
  <c r="I282" s="1"/>
  <c r="K88"/>
  <c r="K281"/>
  <c r="K282" s="1"/>
  <c r="M88"/>
  <c r="M281"/>
  <c r="M282" s="1"/>
  <c r="O88"/>
  <c r="O281"/>
  <c r="O282" s="1"/>
  <c r="D279"/>
  <c r="D280" s="1"/>
  <c r="E283"/>
  <c r="E284" s="1"/>
  <c r="I283"/>
  <c r="I284" s="1"/>
  <c r="M283"/>
  <c r="M284" s="1"/>
  <c r="P283"/>
  <c r="P284" s="1"/>
  <c r="N283"/>
  <c r="N284" s="1"/>
  <c r="L283"/>
  <c r="L284" s="1"/>
  <c r="J283"/>
  <c r="J284" s="1"/>
  <c r="H283"/>
  <c r="H284" s="1"/>
  <c r="F283"/>
  <c r="F284" s="1"/>
  <c r="F249"/>
  <c r="H249"/>
  <c r="J249"/>
  <c r="L249"/>
  <c r="N249"/>
  <c r="P249"/>
</calcChain>
</file>

<file path=xl/sharedStrings.xml><?xml version="1.0" encoding="utf-8"?>
<sst xmlns="http://schemas.openxmlformats.org/spreadsheetml/2006/main" count="1105" uniqueCount="183">
  <si>
    <t>Наименование блюд</t>
  </si>
  <si>
    <t>Выход</t>
  </si>
  <si>
    <t>Белки</t>
  </si>
  <si>
    <t>Жиры</t>
  </si>
  <si>
    <t>Углеводы</t>
  </si>
  <si>
    <t>Калл</t>
  </si>
  <si>
    <t>Витамины</t>
  </si>
  <si>
    <t>Минеральные вещества</t>
  </si>
  <si>
    <t>B1</t>
  </si>
  <si>
    <t>C</t>
  </si>
  <si>
    <t>A</t>
  </si>
  <si>
    <t>E</t>
  </si>
  <si>
    <t>Ca</t>
  </si>
  <si>
    <t>Mg</t>
  </si>
  <si>
    <t>P</t>
  </si>
  <si>
    <t>Fe</t>
  </si>
  <si>
    <t>№ 376</t>
  </si>
  <si>
    <t>Чай с сахаром</t>
  </si>
  <si>
    <t>ИТОГО ЗА ДЕНЬ</t>
  </si>
  <si>
    <t>День\№ р-ры</t>
  </si>
  <si>
    <t>Обед</t>
  </si>
  <si>
    <t>Завтрак</t>
  </si>
  <si>
    <t>Хлеб пшеничный</t>
  </si>
  <si>
    <t>№639</t>
  </si>
  <si>
    <t>№278</t>
  </si>
  <si>
    <t>Тефтели из мяса птицы</t>
  </si>
  <si>
    <t>№309</t>
  </si>
  <si>
    <t>№377</t>
  </si>
  <si>
    <t>Чай с сахаром и лимоном</t>
  </si>
  <si>
    <t>Компот из смеси сухофруктов</t>
  </si>
  <si>
    <t>Компот из урюка</t>
  </si>
  <si>
    <t>№96</t>
  </si>
  <si>
    <t>№ 113</t>
  </si>
  <si>
    <t>Суп-лапша по-домашнему</t>
  </si>
  <si>
    <t>8 день</t>
  </si>
  <si>
    <t>9 день</t>
  </si>
  <si>
    <t>№119</t>
  </si>
  <si>
    <t>Гороховое пюре</t>
  </si>
  <si>
    <t>№ 78</t>
  </si>
  <si>
    <t>№ 95</t>
  </si>
  <si>
    <t>№ 291</t>
  </si>
  <si>
    <t>Плов из мяса птицы</t>
  </si>
  <si>
    <t>2 день</t>
  </si>
  <si>
    <t>3 день</t>
  </si>
  <si>
    <t>4 день</t>
  </si>
  <si>
    <t>5 день</t>
  </si>
  <si>
    <t>7 день</t>
  </si>
  <si>
    <t>№ 292</t>
  </si>
  <si>
    <t>Макаронник с мясом птицы</t>
  </si>
  <si>
    <t>№ 105</t>
  </si>
  <si>
    <t>Картофель тушенный с курицей</t>
  </si>
  <si>
    <t>№131</t>
  </si>
  <si>
    <t>Капуста тушеная</t>
  </si>
  <si>
    <t>№378</t>
  </si>
  <si>
    <t>Чай с сахаром и молоком</t>
  </si>
  <si>
    <t>№110</t>
  </si>
  <si>
    <t>№ 289</t>
  </si>
  <si>
    <t>Биточки из говядины</t>
  </si>
  <si>
    <t>№283</t>
  </si>
  <si>
    <t>Тефтели из говядины в томатном соусе</t>
  </si>
  <si>
    <t>Салат из свеклы с  чесноком</t>
  </si>
  <si>
    <t>№ 53</t>
  </si>
  <si>
    <t>№340</t>
  </si>
  <si>
    <t>1 день</t>
  </si>
  <si>
    <t>10 день</t>
  </si>
  <si>
    <t>7-11лет</t>
  </si>
  <si>
    <t>№92</t>
  </si>
  <si>
    <t>№ 241</t>
  </si>
  <si>
    <t>№189</t>
  </si>
  <si>
    <t>6 день</t>
  </si>
  <si>
    <t>№10</t>
  </si>
  <si>
    <t xml:space="preserve">№ 253 </t>
  </si>
  <si>
    <t>№ 300</t>
  </si>
  <si>
    <t>№ 181</t>
  </si>
  <si>
    <t>№ 283</t>
  </si>
  <si>
    <t>Хлеб столовый (ржано-пшеничный)</t>
  </si>
  <si>
    <t>№ 405</t>
  </si>
  <si>
    <t>№ 516</t>
  </si>
  <si>
    <t>№ 461</t>
  </si>
  <si>
    <t>№ 294</t>
  </si>
  <si>
    <t>№ 219</t>
  </si>
  <si>
    <t>№ 260</t>
  </si>
  <si>
    <t>ттк№ 16</t>
  </si>
  <si>
    <t>№ 454</t>
  </si>
  <si>
    <t>ттк № 9</t>
  </si>
  <si>
    <t>№ 10</t>
  </si>
  <si>
    <t>№141</t>
  </si>
  <si>
    <t>№ 481</t>
  </si>
  <si>
    <t>полдник</t>
  </si>
  <si>
    <t xml:space="preserve">полдник </t>
  </si>
  <si>
    <t>№306</t>
  </si>
  <si>
    <t>№174</t>
  </si>
  <si>
    <t>№ 226</t>
  </si>
  <si>
    <t>Салат из картофеля с солеными огурцами</t>
  </si>
  <si>
    <t>№32</t>
  </si>
  <si>
    <t>№ 227</t>
  </si>
  <si>
    <t>№ 185</t>
  </si>
  <si>
    <t>Бутерброд горячий с сыром</t>
  </si>
  <si>
    <t>Каша рисовая вязкая</t>
  </si>
  <si>
    <t>Йогурт</t>
  </si>
  <si>
    <t>Булочка "Алтайская"</t>
  </si>
  <si>
    <t xml:space="preserve">Полдник </t>
  </si>
  <si>
    <t>День\                       № р-ры</t>
  </si>
  <si>
    <t>День\                        № р-ры</t>
  </si>
  <si>
    <t>Полдник</t>
  </si>
  <si>
    <t>Жаркое по-домашнему</t>
  </si>
  <si>
    <t>Печенье "Курабье"</t>
  </si>
  <si>
    <t>Сок фруктовый</t>
  </si>
  <si>
    <t>День\                    № р-ры</t>
  </si>
  <si>
    <t>Курица в соусе с томатом</t>
  </si>
  <si>
    <t xml:space="preserve">Макаронные изделия отварные </t>
  </si>
  <si>
    <t>Компот из свежих плодов</t>
  </si>
  <si>
    <t xml:space="preserve">Картофельное пюре </t>
  </si>
  <si>
    <t>Ватрушка с творогом</t>
  </si>
  <si>
    <t>Кисель плодовоягоднай</t>
  </si>
  <si>
    <t>Кисель из концентрата плодового или ягодного</t>
  </si>
  <si>
    <t>Тефтели (1 вариант)</t>
  </si>
  <si>
    <t>Рагу из овощей</t>
  </si>
  <si>
    <t>Каша "Дружба"</t>
  </si>
  <si>
    <t>Салат "Солнечный"</t>
  </si>
  <si>
    <t>Котлета мясо-картофельная по-хлыновски</t>
  </si>
  <si>
    <t>Макароныые изделия отварные</t>
  </si>
  <si>
    <t>Плов из филе птицы</t>
  </si>
  <si>
    <t>Рис отварной</t>
  </si>
  <si>
    <t xml:space="preserve"> </t>
  </si>
  <si>
    <t>Запеканка из творога</t>
  </si>
  <si>
    <t>Молоко сгущённое</t>
  </si>
  <si>
    <t>№ 30</t>
  </si>
  <si>
    <t>Салат из солёных огурцов с луком</t>
  </si>
  <si>
    <t>фрукты</t>
  </si>
  <si>
    <t>гост31805-2018г</t>
  </si>
  <si>
    <t>гост2077-84</t>
  </si>
  <si>
    <t>гост50228-92</t>
  </si>
  <si>
    <t>№ 231</t>
  </si>
  <si>
    <t>№ 247</t>
  </si>
  <si>
    <t>овощи натуральные солёные (огурцы)</t>
  </si>
  <si>
    <t>Икра  морковная</t>
  </si>
  <si>
    <t>Кукуруза консервированная отварная</t>
  </si>
  <si>
    <t>икра кабачковая</t>
  </si>
  <si>
    <t>Наименование блюд 7-11лет</t>
  </si>
  <si>
    <t>Наименование блюд      7-11лет</t>
  </si>
  <si>
    <t>Наименование блюд   7-11лет</t>
  </si>
  <si>
    <t>итого за завтрак</t>
  </si>
  <si>
    <t>итого за обед</t>
  </si>
  <si>
    <t>№ 225</t>
  </si>
  <si>
    <t xml:space="preserve">Каша гречневая рассыпчатая </t>
  </si>
  <si>
    <t>МУП "Новосергиевка АКВА"</t>
  </si>
  <si>
    <t>Директор ____________Ю.П.Бурцев</t>
  </si>
  <si>
    <t>Каша молочная манная</t>
  </si>
  <si>
    <t>Птица тушёная в томате с овощами</t>
  </si>
  <si>
    <r>
      <t>205</t>
    </r>
    <r>
      <rPr>
        <b/>
        <sz val="11"/>
        <color rgb="FF000000"/>
        <rFont val="Calibri"/>
        <family val="2"/>
        <charset val="204"/>
      </rPr>
      <t>**</t>
    </r>
  </si>
  <si>
    <t>Бутерброд с маслом и сыром</t>
  </si>
  <si>
    <t>№ 44</t>
  </si>
  <si>
    <t>Курица в томатном соусе</t>
  </si>
  <si>
    <t>№190</t>
  </si>
  <si>
    <t xml:space="preserve">Суп картофельный с бобовыми (горох) </t>
  </si>
  <si>
    <t>икра свекольная</t>
  </si>
  <si>
    <t>№4</t>
  </si>
  <si>
    <t xml:space="preserve"> Директор             </t>
  </si>
  <si>
    <t>_____________________</t>
  </si>
  <si>
    <t xml:space="preserve"> _____________________</t>
  </si>
  <si>
    <t xml:space="preserve">кондитерские ихделия </t>
  </si>
  <si>
    <t>"_______"_____________2022г</t>
  </si>
  <si>
    <t>"____"_____________2022г</t>
  </si>
  <si>
    <t>Суп из овощей со сметаной</t>
  </si>
  <si>
    <t>Щи из свежей капусты со сметаной</t>
  </si>
  <si>
    <t>с-т: "Фантазия"</t>
  </si>
  <si>
    <t>№383</t>
  </si>
  <si>
    <t>на 2022-2023 учебный год.</t>
  </si>
  <si>
    <t>№294</t>
  </si>
  <si>
    <t>№172</t>
  </si>
  <si>
    <t>Рыба, тушённая в томате с овощами</t>
  </si>
  <si>
    <t xml:space="preserve">Рассольник «Ленинградский» со сметаной </t>
  </si>
  <si>
    <t>Борщ с фасолью и картофелем и сметаной</t>
  </si>
  <si>
    <t>Суп пшенный «Кулеш» со сметаной</t>
  </si>
  <si>
    <t>Свекольник со сметаной</t>
  </si>
  <si>
    <t>завтрак</t>
  </si>
  <si>
    <t>в среднем за завтрак</t>
  </si>
  <si>
    <t xml:space="preserve">обед </t>
  </si>
  <si>
    <t>в среднем за обед</t>
  </si>
  <si>
    <t>в среднем за полдник</t>
  </si>
  <si>
    <t>итого за полдник</t>
  </si>
  <si>
    <t>Примерное 10-ти девное меню 3х разового питания  горячих завтраков, обедов и полдников для детей 7- 11 лет в ОУ Новосергиевского района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</si>
</sst>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6"/>
      <color rgb="FF000000"/>
      <name val="Trebuchet MS"/>
      <family val="2"/>
      <charset val="204"/>
    </font>
    <font>
      <sz val="14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wrapText="1"/>
    </xf>
    <xf numFmtId="0" fontId="2" fillId="0" borderId="6" xfId="0" applyFont="1" applyFill="1" applyBorder="1" applyAlignment="1">
      <alignment vertical="top" wrapText="1"/>
    </xf>
    <xf numFmtId="2" fontId="1" fillId="0" borderId="0" xfId="0" applyNumberFormat="1" applyFont="1"/>
    <xf numFmtId="0" fontId="3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0" fillId="0" borderId="0" xfId="0" applyBorder="1"/>
    <xf numFmtId="0" fontId="2" fillId="0" borderId="0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wrapText="1"/>
    </xf>
    <xf numFmtId="2" fontId="5" fillId="0" borderId="6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2" fontId="9" fillId="0" borderId="6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wrapText="1"/>
    </xf>
    <xf numFmtId="2" fontId="9" fillId="0" borderId="0" xfId="0" applyNumberFormat="1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0" xfId="0" applyFont="1" applyFill="1" applyBorder="1"/>
    <xf numFmtId="0" fontId="0" fillId="0" borderId="0" xfId="0" applyFill="1"/>
    <xf numFmtId="0" fontId="1" fillId="0" borderId="0" xfId="0" applyFont="1" applyFill="1"/>
    <xf numFmtId="0" fontId="13" fillId="0" borderId="0" xfId="0" applyFont="1" applyFill="1"/>
    <xf numFmtId="0" fontId="0" fillId="0" borderId="0" xfId="0" applyFont="1" applyFill="1" applyBorder="1"/>
    <xf numFmtId="0" fontId="0" fillId="0" borderId="0" xfId="0" applyFont="1" applyFill="1"/>
    <xf numFmtId="0" fontId="13" fillId="0" borderId="0" xfId="0" applyFont="1" applyFill="1" applyBorder="1"/>
    <xf numFmtId="0" fontId="1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/>
    <xf numFmtId="0" fontId="0" fillId="0" borderId="0" xfId="0" applyFill="1" applyAlignment="1"/>
    <xf numFmtId="0" fontId="8" fillId="0" borderId="0" xfId="0" applyFont="1" applyFill="1" applyBorder="1"/>
    <xf numFmtId="0" fontId="8" fillId="0" borderId="0" xfId="0" applyFont="1" applyFill="1"/>
    <xf numFmtId="0" fontId="0" fillId="0" borderId="0" xfId="0" applyFont="1"/>
    <xf numFmtId="0" fontId="2" fillId="0" borderId="0" xfId="0" applyFont="1" applyAlignment="1">
      <alignment vertical="center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0" fillId="0" borderId="0" xfId="0" applyFont="1" applyBorder="1"/>
    <xf numFmtId="2" fontId="17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vertical="top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top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wrapText="1"/>
    </xf>
    <xf numFmtId="0" fontId="10" fillId="3" borderId="4" xfId="0" applyNumberFormat="1" applyFont="1" applyFill="1" applyBorder="1" applyAlignment="1">
      <alignment horizontal="center" vertical="center"/>
    </xf>
    <xf numFmtId="2" fontId="10" fillId="3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2" fontId="12" fillId="3" borderId="4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vertical="top" wrapText="1"/>
    </xf>
    <xf numFmtId="0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 wrapText="1"/>
    </xf>
    <xf numFmtId="0" fontId="10" fillId="3" borderId="2" xfId="0" applyNumberFormat="1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18" fillId="0" borderId="0" xfId="0" applyFont="1" applyFill="1"/>
    <xf numFmtId="0" fontId="19" fillId="0" borderId="1" xfId="0" applyNumberFormat="1" applyFont="1" applyFill="1" applyBorder="1" applyAlignment="1">
      <alignment horizontal="right"/>
    </xf>
    <xf numFmtId="2" fontId="19" fillId="0" borderId="1" xfId="0" applyNumberFormat="1" applyFont="1" applyFill="1" applyBorder="1" applyAlignment="1"/>
    <xf numFmtId="0" fontId="18" fillId="0" borderId="0" xfId="0" applyFont="1" applyFill="1" applyBorder="1"/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wrapText="1"/>
    </xf>
    <xf numFmtId="0" fontId="0" fillId="0" borderId="0" xfId="0" applyFill="1" applyBorder="1"/>
    <xf numFmtId="0" fontId="7" fillId="0" borderId="9" xfId="0" applyFont="1" applyBorder="1"/>
    <xf numFmtId="2" fontId="2" fillId="0" borderId="1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  <xf numFmtId="2" fontId="10" fillId="0" borderId="4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165" fontId="1" fillId="0" borderId="1" xfId="0" applyNumberFormat="1" applyFont="1" applyBorder="1"/>
    <xf numFmtId="165" fontId="1" fillId="2" borderId="1" xfId="0" applyNumberFormat="1" applyFont="1" applyFill="1" applyBorder="1"/>
    <xf numFmtId="165" fontId="0" fillId="0" borderId="1" xfId="0" applyNumberFormat="1" applyBorder="1"/>
    <xf numFmtId="0" fontId="2" fillId="3" borderId="0" xfId="0" applyFont="1" applyFill="1" applyBorder="1" applyAlignment="1">
      <alignment horizontal="right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top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84"/>
  <sheetViews>
    <sheetView topLeftCell="A260" workbookViewId="0">
      <selection activeCell="E287" sqref="E287"/>
    </sheetView>
  </sheetViews>
  <sheetFormatPr defaultRowHeight="14.4"/>
  <cols>
    <col min="1" max="1" width="5.44140625" customWidth="1"/>
    <col min="3" max="3" width="35.44140625" customWidth="1"/>
    <col min="4" max="4" width="10.21875" bestFit="1" customWidth="1"/>
  </cols>
  <sheetData>
    <row r="1" spans="1:19" s="33" customFormat="1" ht="18">
      <c r="A1" s="31" t="s">
        <v>158</v>
      </c>
      <c r="B1" s="31"/>
      <c r="C1" s="32"/>
      <c r="D1" s="31"/>
      <c r="E1" s="31"/>
      <c r="F1" s="31"/>
      <c r="G1" s="31"/>
      <c r="H1" s="31"/>
      <c r="I1" s="31"/>
      <c r="J1" s="31" t="s">
        <v>146</v>
      </c>
      <c r="K1" s="31"/>
      <c r="L1" s="31"/>
      <c r="M1" s="31"/>
      <c r="N1" s="31"/>
      <c r="O1" s="31"/>
      <c r="P1" s="31"/>
      <c r="Q1" s="31"/>
      <c r="R1" s="31"/>
    </row>
    <row r="2" spans="1:19" s="33" customFormat="1" ht="18">
      <c r="A2" s="31"/>
      <c r="B2" s="31" t="s">
        <v>159</v>
      </c>
      <c r="C2" s="32"/>
      <c r="D2" s="31"/>
      <c r="E2" s="31"/>
      <c r="F2" s="31"/>
      <c r="G2" s="31"/>
      <c r="H2" s="32"/>
      <c r="I2" s="31"/>
      <c r="J2" s="31" t="s">
        <v>147</v>
      </c>
      <c r="K2" s="31"/>
      <c r="L2" s="31"/>
      <c r="M2" s="31"/>
      <c r="N2" s="32"/>
      <c r="O2" s="31"/>
      <c r="P2" s="31"/>
      <c r="Q2" s="31"/>
      <c r="R2" s="31"/>
    </row>
    <row r="3" spans="1:19" s="33" customFormat="1" ht="18">
      <c r="A3" s="31" t="s">
        <v>160</v>
      </c>
      <c r="B3" s="31"/>
      <c r="C3" s="32"/>
      <c r="D3" s="31"/>
      <c r="E3" s="31"/>
      <c r="F3" s="31"/>
      <c r="G3" s="31"/>
      <c r="H3" s="31"/>
      <c r="I3" s="31"/>
      <c r="J3" s="31" t="s">
        <v>162</v>
      </c>
      <c r="K3" s="31"/>
      <c r="L3" s="31"/>
      <c r="M3" s="31"/>
      <c r="N3" s="31"/>
      <c r="O3" s="31"/>
      <c r="P3" s="31"/>
      <c r="Q3" s="31"/>
      <c r="R3" s="31"/>
    </row>
    <row r="4" spans="1:19" s="33" customFormat="1" ht="18">
      <c r="A4" s="31" t="s">
        <v>163</v>
      </c>
      <c r="B4" s="31"/>
      <c r="C4" s="32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9" s="33" customFormat="1" ht="18">
      <c r="A5" s="34"/>
      <c r="B5" s="31" t="s">
        <v>182</v>
      </c>
      <c r="C5" s="31"/>
      <c r="D5" s="31"/>
      <c r="E5" s="31"/>
      <c r="F5" s="31"/>
      <c r="G5" s="31"/>
      <c r="H5" s="31"/>
      <c r="I5" s="31"/>
      <c r="J5" s="32"/>
      <c r="K5" s="31"/>
      <c r="L5" s="31"/>
      <c r="M5" s="31"/>
      <c r="N5" s="31"/>
      <c r="O5" s="31"/>
      <c r="P5" s="31"/>
      <c r="Q5" s="31"/>
      <c r="R5" s="31"/>
      <c r="S5" s="31"/>
    </row>
    <row r="6" spans="1:19" s="33" customFormat="1" ht="18" customHeight="1">
      <c r="A6" s="34"/>
      <c r="B6" s="31"/>
      <c r="C6" s="31" t="s">
        <v>168</v>
      </c>
      <c r="D6" s="31"/>
      <c r="E6" s="23"/>
      <c r="F6" s="31"/>
      <c r="G6" s="31"/>
      <c r="H6" s="31"/>
      <c r="I6" s="31"/>
      <c r="J6" s="32"/>
      <c r="K6" s="31"/>
      <c r="L6" s="31"/>
      <c r="M6" s="31"/>
      <c r="N6" s="31"/>
      <c r="O6" s="31"/>
      <c r="P6" s="31"/>
      <c r="Q6" s="31"/>
      <c r="R6" s="31"/>
      <c r="S6" s="31"/>
    </row>
    <row r="7" spans="1:19" s="130" customFormat="1" ht="14.25" customHeight="1"/>
    <row r="8" spans="1:19" s="130" customFormat="1" ht="30" customHeight="1">
      <c r="B8" s="156" t="s">
        <v>102</v>
      </c>
      <c r="C8" s="159" t="s">
        <v>0</v>
      </c>
      <c r="D8" s="156" t="s">
        <v>1</v>
      </c>
      <c r="E8" s="156" t="s">
        <v>2</v>
      </c>
      <c r="F8" s="156" t="s">
        <v>3</v>
      </c>
      <c r="G8" s="156" t="s">
        <v>4</v>
      </c>
      <c r="H8" s="156" t="s">
        <v>5</v>
      </c>
      <c r="I8" s="159" t="s">
        <v>6</v>
      </c>
      <c r="J8" s="159"/>
      <c r="K8" s="159"/>
      <c r="L8" s="159"/>
      <c r="M8" s="159" t="s">
        <v>7</v>
      </c>
      <c r="N8" s="159"/>
      <c r="O8" s="159"/>
      <c r="P8" s="159"/>
    </row>
    <row r="9" spans="1:19" s="130" customFormat="1" ht="5.25" customHeight="1">
      <c r="B9" s="157"/>
      <c r="C9" s="159"/>
      <c r="D9" s="157"/>
      <c r="E9" s="157"/>
      <c r="F9" s="157"/>
      <c r="G9" s="157"/>
      <c r="H9" s="157"/>
      <c r="I9" s="159"/>
      <c r="J9" s="159"/>
      <c r="K9" s="159"/>
      <c r="L9" s="159"/>
      <c r="M9" s="159"/>
      <c r="N9" s="159"/>
      <c r="O9" s="159"/>
      <c r="P9" s="159"/>
    </row>
    <row r="10" spans="1:19" s="130" customFormat="1" ht="15" hidden="1" customHeight="1">
      <c r="B10" s="158"/>
      <c r="C10" s="159"/>
      <c r="D10" s="157"/>
      <c r="E10" s="157"/>
      <c r="F10" s="157"/>
      <c r="G10" s="157"/>
      <c r="H10" s="157"/>
      <c r="I10" s="159"/>
      <c r="J10" s="159"/>
      <c r="K10" s="159"/>
      <c r="L10" s="159"/>
      <c r="M10" s="159"/>
      <c r="N10" s="159"/>
      <c r="O10" s="159"/>
      <c r="P10" s="159"/>
    </row>
    <row r="11" spans="1:19" s="130" customFormat="1">
      <c r="B11" s="160" t="s">
        <v>65</v>
      </c>
      <c r="C11" s="161"/>
      <c r="D11" s="158"/>
      <c r="E11" s="158"/>
      <c r="F11" s="158"/>
      <c r="G11" s="158"/>
      <c r="H11" s="158"/>
      <c r="I11" s="139" t="s">
        <v>8</v>
      </c>
      <c r="J11" s="139" t="s">
        <v>9</v>
      </c>
      <c r="K11" s="139" t="s">
        <v>10</v>
      </c>
      <c r="L11" s="139" t="s">
        <v>11</v>
      </c>
      <c r="M11" s="139" t="s">
        <v>12</v>
      </c>
      <c r="N11" s="139" t="s">
        <v>13</v>
      </c>
      <c r="O11" s="139" t="s">
        <v>14</v>
      </c>
      <c r="P11" s="139" t="s">
        <v>15</v>
      </c>
      <c r="Q11" s="131"/>
    </row>
    <row r="12" spans="1:19" s="130" customFormat="1">
      <c r="B12" s="58" t="s">
        <v>63</v>
      </c>
      <c r="C12" s="58" t="s">
        <v>21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60"/>
      <c r="Q12" s="7"/>
    </row>
    <row r="13" spans="1:19" s="19" customFormat="1" ht="18.75" customHeight="1">
      <c r="B13" s="54" t="s">
        <v>70</v>
      </c>
      <c r="C13" s="80" t="s">
        <v>97</v>
      </c>
      <c r="D13" s="61">
        <v>65</v>
      </c>
      <c r="E13" s="47">
        <v>7.35</v>
      </c>
      <c r="F13" s="47">
        <v>10.15</v>
      </c>
      <c r="G13" s="47">
        <v>13.62</v>
      </c>
      <c r="H13" s="47">
        <v>166.5</v>
      </c>
      <c r="I13" s="47">
        <v>0.1</v>
      </c>
      <c r="J13" s="92">
        <v>0.05</v>
      </c>
      <c r="K13" s="47">
        <v>0.04</v>
      </c>
      <c r="L13" s="47">
        <v>0.5</v>
      </c>
      <c r="M13" s="47">
        <v>168.5</v>
      </c>
      <c r="N13" s="47">
        <v>8.6</v>
      </c>
      <c r="O13" s="47">
        <v>286.5</v>
      </c>
      <c r="P13" s="47">
        <v>0.35</v>
      </c>
      <c r="Q13" s="131"/>
      <c r="R13" s="134"/>
    </row>
    <row r="14" spans="1:19" s="19" customFormat="1" ht="30.75" customHeight="1">
      <c r="B14" s="54" t="s">
        <v>71</v>
      </c>
      <c r="C14" s="80" t="s">
        <v>98</v>
      </c>
      <c r="D14" s="61">
        <v>200</v>
      </c>
      <c r="E14" s="47">
        <v>6.28</v>
      </c>
      <c r="F14" s="47">
        <v>11.82</v>
      </c>
      <c r="G14" s="47">
        <v>26</v>
      </c>
      <c r="H14" s="47">
        <v>254.5</v>
      </c>
      <c r="I14" s="47">
        <v>5.6250000000000001E-2</v>
      </c>
      <c r="J14" s="47">
        <v>0.1</v>
      </c>
      <c r="K14" s="47">
        <v>0.04</v>
      </c>
      <c r="L14" s="47">
        <v>0.9</v>
      </c>
      <c r="M14" s="47">
        <v>189.5</v>
      </c>
      <c r="N14" s="47">
        <v>45.5</v>
      </c>
      <c r="O14" s="47">
        <v>224.1</v>
      </c>
      <c r="P14" s="47">
        <v>0.45</v>
      </c>
      <c r="Q14" s="11"/>
    </row>
    <row r="15" spans="1:19" s="19" customFormat="1" ht="31.5" customHeight="1">
      <c r="B15" s="54" t="s">
        <v>72</v>
      </c>
      <c r="C15" s="80" t="s">
        <v>17</v>
      </c>
      <c r="D15" s="69">
        <v>200</v>
      </c>
      <c r="E15" s="69">
        <v>0.12</v>
      </c>
      <c r="F15" s="69">
        <v>0</v>
      </c>
      <c r="G15" s="69">
        <v>12.04</v>
      </c>
      <c r="H15" s="69">
        <v>48.64</v>
      </c>
      <c r="I15" s="69">
        <v>0.04</v>
      </c>
      <c r="J15" s="69">
        <v>0</v>
      </c>
      <c r="K15" s="69">
        <v>0</v>
      </c>
      <c r="L15" s="69">
        <v>0</v>
      </c>
      <c r="M15" s="69">
        <v>16.5</v>
      </c>
      <c r="N15" s="69">
        <v>3</v>
      </c>
      <c r="O15" s="69">
        <v>12.6</v>
      </c>
      <c r="P15" s="93">
        <v>2</v>
      </c>
      <c r="Q15" s="131"/>
    </row>
    <row r="16" spans="1:19" s="19" customFormat="1" ht="25.5" customHeight="1">
      <c r="B16" s="99" t="s">
        <v>130</v>
      </c>
      <c r="C16" s="71" t="s">
        <v>22</v>
      </c>
      <c r="D16" s="48">
        <v>35</v>
      </c>
      <c r="E16" s="48">
        <v>2.66</v>
      </c>
      <c r="F16" s="48">
        <v>0.28000000000000003</v>
      </c>
      <c r="G16" s="48">
        <v>17.22</v>
      </c>
      <c r="H16" s="48">
        <v>82.25</v>
      </c>
      <c r="I16" s="48">
        <v>0.04</v>
      </c>
      <c r="J16" s="48">
        <v>0</v>
      </c>
      <c r="K16" s="48">
        <v>0</v>
      </c>
      <c r="L16" s="48">
        <v>0.5</v>
      </c>
      <c r="M16" s="48">
        <v>0.5</v>
      </c>
      <c r="N16" s="48">
        <v>4.9000000000000004</v>
      </c>
      <c r="O16" s="48">
        <v>22.75</v>
      </c>
      <c r="P16" s="69">
        <v>0.2</v>
      </c>
      <c r="Q16" s="2"/>
    </row>
    <row r="17" spans="1:18" s="19" customFormat="1" ht="18.75" customHeight="1">
      <c r="B17" s="99"/>
      <c r="C17" s="55" t="s">
        <v>142</v>
      </c>
      <c r="D17" s="48">
        <f t="shared" ref="D17:P17" si="0">SUM(D13:D16)</f>
        <v>500</v>
      </c>
      <c r="E17" s="49">
        <f t="shared" si="0"/>
        <v>16.409999999999997</v>
      </c>
      <c r="F17" s="49">
        <f t="shared" si="0"/>
        <v>22.25</v>
      </c>
      <c r="G17" s="49">
        <f t="shared" si="0"/>
        <v>68.88</v>
      </c>
      <c r="H17" s="49">
        <f t="shared" si="0"/>
        <v>551.89</v>
      </c>
      <c r="I17" s="49">
        <f t="shared" si="0"/>
        <v>0.23625000000000002</v>
      </c>
      <c r="J17" s="49">
        <f t="shared" si="0"/>
        <v>0.15000000000000002</v>
      </c>
      <c r="K17" s="49">
        <f t="shared" si="0"/>
        <v>0.08</v>
      </c>
      <c r="L17" s="49">
        <f t="shared" si="0"/>
        <v>1.9</v>
      </c>
      <c r="M17" s="49">
        <f t="shared" si="0"/>
        <v>375</v>
      </c>
      <c r="N17" s="49">
        <f t="shared" si="0"/>
        <v>62</v>
      </c>
      <c r="O17" s="49">
        <f t="shared" si="0"/>
        <v>545.95000000000005</v>
      </c>
      <c r="P17" s="49">
        <f t="shared" si="0"/>
        <v>3</v>
      </c>
      <c r="Q17" s="2"/>
    </row>
    <row r="18" spans="1:18" s="19" customFormat="1">
      <c r="B18" s="54"/>
      <c r="C18" s="89" t="s">
        <v>20</v>
      </c>
      <c r="D18" s="69"/>
      <c r="E18" s="120"/>
      <c r="F18" s="120"/>
      <c r="G18" s="120"/>
      <c r="H18" s="120"/>
      <c r="I18" s="69"/>
      <c r="J18" s="69"/>
      <c r="K18" s="69"/>
      <c r="L18" s="69"/>
      <c r="M18" s="69"/>
      <c r="N18" s="69"/>
      <c r="O18" s="69"/>
      <c r="P18" s="69"/>
      <c r="Q18" s="134"/>
    </row>
    <row r="19" spans="1:18" s="130" customFormat="1">
      <c r="A19" s="19"/>
      <c r="B19" s="54" t="s">
        <v>36</v>
      </c>
      <c r="C19" s="80" t="s">
        <v>136</v>
      </c>
      <c r="D19" s="124">
        <v>100</v>
      </c>
      <c r="E19" s="125">
        <v>7.2999999999999995E-2</v>
      </c>
      <c r="F19" s="125">
        <v>10.08</v>
      </c>
      <c r="G19" s="125">
        <v>3</v>
      </c>
      <c r="H19" s="125">
        <v>103.6</v>
      </c>
      <c r="I19" s="125">
        <v>0</v>
      </c>
      <c r="J19" s="125">
        <v>5.5</v>
      </c>
      <c r="K19" s="125">
        <v>6.7000000000000004E-2</v>
      </c>
      <c r="L19" s="125">
        <v>4.33</v>
      </c>
      <c r="M19" s="125">
        <v>266.67</v>
      </c>
      <c r="N19" s="125">
        <v>62.5</v>
      </c>
      <c r="O19" s="125">
        <v>400</v>
      </c>
      <c r="P19" s="125">
        <v>0.53</v>
      </c>
      <c r="Q19" s="134"/>
    </row>
    <row r="20" spans="1:18" s="17" customFormat="1" ht="30.75" customHeight="1">
      <c r="B20" s="101" t="s">
        <v>38</v>
      </c>
      <c r="C20" s="102" t="s">
        <v>173</v>
      </c>
      <c r="D20" s="112">
        <v>210</v>
      </c>
      <c r="E20" s="113">
        <v>10.53</v>
      </c>
      <c r="F20" s="113">
        <v>6.73</v>
      </c>
      <c r="G20" s="113">
        <v>10.88</v>
      </c>
      <c r="H20" s="113">
        <v>145.5</v>
      </c>
      <c r="I20" s="113">
        <v>0.1</v>
      </c>
      <c r="J20" s="113">
        <v>6.1</v>
      </c>
      <c r="K20" s="113">
        <v>0.3</v>
      </c>
      <c r="L20" s="113">
        <v>0</v>
      </c>
      <c r="M20" s="113">
        <v>54.6</v>
      </c>
      <c r="N20" s="113">
        <v>26.3</v>
      </c>
      <c r="O20" s="113">
        <v>186.5</v>
      </c>
      <c r="P20" s="104">
        <v>0.6</v>
      </c>
      <c r="Q20" s="16"/>
    </row>
    <row r="21" spans="1:18" s="19" customFormat="1" ht="30.75" customHeight="1">
      <c r="B21" s="54" t="s">
        <v>47</v>
      </c>
      <c r="C21" s="80" t="s">
        <v>50</v>
      </c>
      <c r="D21" s="69">
        <v>240</v>
      </c>
      <c r="E21" s="69">
        <v>7.04</v>
      </c>
      <c r="F21" s="69">
        <v>15.5</v>
      </c>
      <c r="G21" s="69">
        <v>25.42</v>
      </c>
      <c r="H21" s="69">
        <v>351.22</v>
      </c>
      <c r="I21" s="69">
        <v>0.1</v>
      </c>
      <c r="J21" s="69">
        <v>4.5199999999999996</v>
      </c>
      <c r="K21" s="69">
        <v>0</v>
      </c>
      <c r="L21" s="69">
        <v>1.55</v>
      </c>
      <c r="M21" s="69">
        <v>62.97</v>
      </c>
      <c r="N21" s="69">
        <v>20.95</v>
      </c>
      <c r="O21" s="69">
        <v>89.02</v>
      </c>
      <c r="P21" s="69">
        <v>0.64</v>
      </c>
      <c r="Q21" s="2"/>
    </row>
    <row r="22" spans="1:18" s="130" customFormat="1">
      <c r="A22" s="19"/>
      <c r="B22" s="54" t="s">
        <v>23</v>
      </c>
      <c r="C22" s="80" t="s">
        <v>29</v>
      </c>
      <c r="D22" s="69">
        <v>200</v>
      </c>
      <c r="E22" s="69">
        <v>0.66</v>
      </c>
      <c r="F22" s="69">
        <v>0</v>
      </c>
      <c r="G22" s="69">
        <v>28.22</v>
      </c>
      <c r="H22" s="69">
        <v>60</v>
      </c>
      <c r="I22" s="69">
        <v>0.33</v>
      </c>
      <c r="J22" s="69">
        <v>28.33</v>
      </c>
      <c r="K22" s="69">
        <v>0</v>
      </c>
      <c r="L22" s="69">
        <v>0</v>
      </c>
      <c r="M22" s="69">
        <v>60.67</v>
      </c>
      <c r="N22" s="69">
        <v>23.33</v>
      </c>
      <c r="O22" s="69">
        <v>50.33</v>
      </c>
      <c r="P22" s="69">
        <v>0.78</v>
      </c>
      <c r="Q22" s="134"/>
    </row>
    <row r="23" spans="1:18" s="19" customFormat="1" ht="27" customHeight="1">
      <c r="B23" s="99" t="s">
        <v>130</v>
      </c>
      <c r="C23" s="51" t="s">
        <v>22</v>
      </c>
      <c r="D23" s="52">
        <v>20</v>
      </c>
      <c r="E23" s="52">
        <v>1.52</v>
      </c>
      <c r="F23" s="52">
        <v>0.16</v>
      </c>
      <c r="G23" s="52">
        <v>9.84</v>
      </c>
      <c r="H23" s="52">
        <v>47</v>
      </c>
      <c r="I23" s="52">
        <v>0.01</v>
      </c>
      <c r="J23" s="52">
        <v>0</v>
      </c>
      <c r="K23" s="52">
        <v>0</v>
      </c>
      <c r="L23" s="52">
        <v>0</v>
      </c>
      <c r="M23" s="52">
        <v>4</v>
      </c>
      <c r="N23" s="52">
        <v>2.8</v>
      </c>
      <c r="O23" s="52">
        <v>2.56</v>
      </c>
      <c r="P23" s="53">
        <v>0.5</v>
      </c>
      <c r="Q23" s="131"/>
      <c r="R23" s="134"/>
    </row>
    <row r="24" spans="1:18" s="19" customFormat="1" ht="33" customHeight="1">
      <c r="B24" s="50" t="s">
        <v>131</v>
      </c>
      <c r="C24" s="51" t="s">
        <v>75</v>
      </c>
      <c r="D24" s="52">
        <v>20</v>
      </c>
      <c r="E24" s="52">
        <v>1.5</v>
      </c>
      <c r="F24" s="52">
        <v>0.24</v>
      </c>
      <c r="G24" s="52">
        <v>6.4</v>
      </c>
      <c r="H24" s="52">
        <v>15.1</v>
      </c>
      <c r="I24" s="52">
        <v>0.03</v>
      </c>
      <c r="J24" s="52">
        <v>0</v>
      </c>
      <c r="K24" s="52">
        <v>0</v>
      </c>
      <c r="L24" s="52">
        <v>0</v>
      </c>
      <c r="M24" s="52">
        <v>15.6</v>
      </c>
      <c r="N24" s="52">
        <v>6.1</v>
      </c>
      <c r="O24" s="52">
        <v>35.4</v>
      </c>
      <c r="P24" s="53">
        <v>0.2</v>
      </c>
      <c r="Q24" s="131"/>
      <c r="R24" s="134"/>
    </row>
    <row r="25" spans="1:18" s="130" customFormat="1">
      <c r="A25" s="19"/>
      <c r="B25" s="54" t="s">
        <v>70</v>
      </c>
      <c r="C25" s="80" t="s">
        <v>129</v>
      </c>
      <c r="D25" s="61">
        <v>100</v>
      </c>
      <c r="E25" s="47">
        <v>0</v>
      </c>
      <c r="F25" s="47">
        <v>0.3</v>
      </c>
      <c r="G25" s="47">
        <v>11.25</v>
      </c>
      <c r="H25" s="47">
        <v>57</v>
      </c>
      <c r="I25" s="47">
        <v>0.01</v>
      </c>
      <c r="J25" s="47">
        <v>15.6</v>
      </c>
      <c r="K25" s="47">
        <v>0.09</v>
      </c>
      <c r="L25" s="47">
        <v>1.5</v>
      </c>
      <c r="M25" s="47">
        <v>85.4</v>
      </c>
      <c r="N25" s="47">
        <v>15.4</v>
      </c>
      <c r="O25" s="47">
        <v>10.3</v>
      </c>
      <c r="P25" s="47">
        <v>0.1</v>
      </c>
      <c r="Q25" s="131"/>
    </row>
    <row r="26" spans="1:18" s="1" customFormat="1" ht="21.75" customHeight="1">
      <c r="B26" s="72"/>
      <c r="C26" s="89" t="s">
        <v>143</v>
      </c>
      <c r="D26" s="74">
        <f t="shared" ref="D26:P26" si="1">SUM(D19:D25)</f>
        <v>890</v>
      </c>
      <c r="E26" s="74">
        <f t="shared" si="1"/>
        <v>21.323</v>
      </c>
      <c r="F26" s="74">
        <f t="shared" si="1"/>
        <v>33.01</v>
      </c>
      <c r="G26" s="74">
        <f t="shared" si="1"/>
        <v>95.010000000000019</v>
      </c>
      <c r="H26" s="74">
        <f t="shared" si="1"/>
        <v>779.42000000000007</v>
      </c>
      <c r="I26" s="74">
        <f t="shared" si="1"/>
        <v>0.58000000000000007</v>
      </c>
      <c r="J26" s="74">
        <f t="shared" si="1"/>
        <v>60.05</v>
      </c>
      <c r="K26" s="74">
        <f t="shared" si="1"/>
        <v>0.45699999999999996</v>
      </c>
      <c r="L26" s="74">
        <f t="shared" si="1"/>
        <v>7.38</v>
      </c>
      <c r="M26" s="74">
        <f t="shared" si="1"/>
        <v>549.91000000000008</v>
      </c>
      <c r="N26" s="74">
        <f t="shared" si="1"/>
        <v>157.38</v>
      </c>
      <c r="O26" s="74">
        <f t="shared" si="1"/>
        <v>774.1099999999999</v>
      </c>
      <c r="P26" s="74">
        <f t="shared" si="1"/>
        <v>3.35</v>
      </c>
      <c r="Q26" s="6"/>
    </row>
    <row r="27" spans="1:18" s="130" customFormat="1">
      <c r="B27" s="81"/>
      <c r="C27" s="82" t="s">
        <v>101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69"/>
      <c r="Q27" s="7"/>
    </row>
    <row r="28" spans="1:18" s="19" customFormat="1" ht="18.75" customHeight="1">
      <c r="B28" s="54" t="s">
        <v>68</v>
      </c>
      <c r="C28" s="80" t="s">
        <v>99</v>
      </c>
      <c r="D28" s="61">
        <v>200</v>
      </c>
      <c r="E28" s="47">
        <v>5</v>
      </c>
      <c r="F28" s="47">
        <v>4.3</v>
      </c>
      <c r="G28" s="47">
        <v>15.5</v>
      </c>
      <c r="H28" s="47">
        <v>100</v>
      </c>
      <c r="I28" s="47">
        <v>0.18</v>
      </c>
      <c r="J28" s="47">
        <v>1.1000000000000001</v>
      </c>
      <c r="K28" s="47">
        <v>0.03</v>
      </c>
      <c r="L28" s="47">
        <v>0</v>
      </c>
      <c r="M28" s="47">
        <v>3</v>
      </c>
      <c r="N28" s="47">
        <v>0.01</v>
      </c>
      <c r="O28" s="47">
        <v>2E-3</v>
      </c>
      <c r="P28" s="47">
        <v>1E-3</v>
      </c>
      <c r="Q28" s="131"/>
      <c r="R28" s="134"/>
    </row>
    <row r="29" spans="1:18" s="19" customFormat="1" ht="30.75" customHeight="1">
      <c r="B29" s="54" t="s">
        <v>90</v>
      </c>
      <c r="C29" s="80" t="s">
        <v>100</v>
      </c>
      <c r="D29" s="61">
        <v>50</v>
      </c>
      <c r="E29" s="47">
        <v>4.24</v>
      </c>
      <c r="F29" s="47">
        <v>2.5</v>
      </c>
      <c r="G29" s="47">
        <v>27.14</v>
      </c>
      <c r="H29" s="47">
        <v>135</v>
      </c>
      <c r="I29" s="47">
        <v>5.6250000000000001E-2</v>
      </c>
      <c r="J29" s="47">
        <v>6.7500000000000004E-2</v>
      </c>
      <c r="K29" s="47">
        <v>1.4999999999999999E-2</v>
      </c>
      <c r="L29" s="47">
        <v>1.1000000000000001</v>
      </c>
      <c r="M29" s="47">
        <v>16.8</v>
      </c>
      <c r="N29" s="47">
        <v>6.3525</v>
      </c>
      <c r="O29" s="47">
        <v>48.6</v>
      </c>
      <c r="P29" s="47">
        <v>0.35249999999999998</v>
      </c>
      <c r="Q29" s="11"/>
    </row>
    <row r="30" spans="1:18" s="20" customFormat="1" ht="18" customHeight="1">
      <c r="B30" s="72"/>
      <c r="C30" s="108" t="s">
        <v>181</v>
      </c>
      <c r="D30" s="121">
        <v>250</v>
      </c>
      <c r="E30" s="122">
        <f t="shared" ref="E30:P30" si="2">SUM(E28:E29)</f>
        <v>9.24</v>
      </c>
      <c r="F30" s="122">
        <f t="shared" si="2"/>
        <v>6.8</v>
      </c>
      <c r="G30" s="122">
        <f t="shared" si="2"/>
        <v>42.64</v>
      </c>
      <c r="H30" s="122">
        <f t="shared" si="2"/>
        <v>235</v>
      </c>
      <c r="I30" s="122">
        <f t="shared" si="2"/>
        <v>0.23624999999999999</v>
      </c>
      <c r="J30" s="122">
        <f t="shared" si="2"/>
        <v>1.1675</v>
      </c>
      <c r="K30" s="122">
        <f t="shared" si="2"/>
        <v>4.4999999999999998E-2</v>
      </c>
      <c r="L30" s="122">
        <f t="shared" si="2"/>
        <v>1.1000000000000001</v>
      </c>
      <c r="M30" s="122">
        <f t="shared" si="2"/>
        <v>19.8</v>
      </c>
      <c r="N30" s="122">
        <f t="shared" si="2"/>
        <v>6.3624999999999998</v>
      </c>
      <c r="O30" s="122">
        <f t="shared" si="2"/>
        <v>48.602000000000004</v>
      </c>
      <c r="P30" s="122">
        <f t="shared" si="2"/>
        <v>0.35349999999999998</v>
      </c>
      <c r="Q30" s="36"/>
    </row>
    <row r="31" spans="1:18" s="130" customFormat="1" ht="21.75" customHeight="1">
      <c r="B31" s="54"/>
      <c r="C31" s="89" t="s">
        <v>18</v>
      </c>
      <c r="D31" s="69"/>
      <c r="E31" s="78">
        <f t="shared" ref="E31:P31" si="3">E17+E26+E30</f>
        <v>46.972999999999999</v>
      </c>
      <c r="F31" s="78">
        <f t="shared" si="3"/>
        <v>62.059999999999995</v>
      </c>
      <c r="G31" s="78">
        <f t="shared" si="3"/>
        <v>206.53000000000003</v>
      </c>
      <c r="H31" s="78">
        <f t="shared" si="3"/>
        <v>1566.31</v>
      </c>
      <c r="I31" s="78">
        <f t="shared" si="3"/>
        <v>1.0525000000000002</v>
      </c>
      <c r="J31" s="78">
        <f t="shared" si="3"/>
        <v>61.367499999999993</v>
      </c>
      <c r="K31" s="78">
        <f t="shared" si="3"/>
        <v>0.58199999999999996</v>
      </c>
      <c r="L31" s="78">
        <f t="shared" si="3"/>
        <v>10.379999999999999</v>
      </c>
      <c r="M31" s="78">
        <f t="shared" si="3"/>
        <v>944.71</v>
      </c>
      <c r="N31" s="78">
        <f t="shared" si="3"/>
        <v>225.74250000000001</v>
      </c>
      <c r="O31" s="78">
        <f t="shared" si="3"/>
        <v>1368.662</v>
      </c>
      <c r="P31" s="78">
        <f t="shared" si="3"/>
        <v>6.7035</v>
      </c>
    </row>
    <row r="32" spans="1:18" s="7" customFormat="1" ht="21.75" customHeight="1">
      <c r="B32" s="150"/>
      <c r="C32" s="142"/>
      <c r="D32" s="143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</row>
    <row r="33" spans="1:18" s="130" customFormat="1" ht="16.5" customHeight="1">
      <c r="B33" s="162" t="s">
        <v>103</v>
      </c>
      <c r="C33" s="156" t="s">
        <v>139</v>
      </c>
      <c r="D33" s="156" t="s">
        <v>1</v>
      </c>
      <c r="E33" s="156" t="s">
        <v>2</v>
      </c>
      <c r="F33" s="156" t="s">
        <v>3</v>
      </c>
      <c r="G33" s="156" t="s">
        <v>4</v>
      </c>
      <c r="H33" s="156" t="s">
        <v>5</v>
      </c>
      <c r="I33" s="159" t="s">
        <v>6</v>
      </c>
      <c r="J33" s="159"/>
      <c r="K33" s="159"/>
      <c r="L33" s="159"/>
      <c r="M33" s="159" t="s">
        <v>7</v>
      </c>
      <c r="N33" s="159"/>
      <c r="O33" s="159"/>
      <c r="P33" s="159"/>
    </row>
    <row r="34" spans="1:18" s="130" customFormat="1" ht="7.5" customHeight="1">
      <c r="B34" s="163"/>
      <c r="C34" s="157"/>
      <c r="D34" s="157"/>
      <c r="E34" s="157"/>
      <c r="F34" s="157"/>
      <c r="G34" s="157"/>
      <c r="H34" s="157"/>
      <c r="I34" s="159"/>
      <c r="J34" s="159"/>
      <c r="K34" s="159"/>
      <c r="L34" s="159"/>
      <c r="M34" s="159"/>
      <c r="N34" s="159"/>
      <c r="O34" s="159"/>
      <c r="P34" s="159"/>
    </row>
    <row r="35" spans="1:18" s="130" customFormat="1" ht="7.5" customHeight="1">
      <c r="B35" s="163"/>
      <c r="C35" s="157"/>
      <c r="D35" s="157"/>
      <c r="E35" s="157"/>
      <c r="F35" s="157"/>
      <c r="G35" s="157"/>
      <c r="H35" s="157"/>
      <c r="I35" s="159"/>
      <c r="J35" s="159"/>
      <c r="K35" s="159"/>
      <c r="L35" s="159"/>
      <c r="M35" s="159"/>
      <c r="N35" s="159"/>
      <c r="O35" s="159"/>
      <c r="P35" s="159"/>
    </row>
    <row r="36" spans="1:18" s="130" customFormat="1">
      <c r="B36" s="164"/>
      <c r="C36" s="158"/>
      <c r="D36" s="158"/>
      <c r="E36" s="158"/>
      <c r="F36" s="158"/>
      <c r="G36" s="158"/>
      <c r="H36" s="158"/>
      <c r="I36" s="139" t="s">
        <v>8</v>
      </c>
      <c r="J36" s="139" t="s">
        <v>9</v>
      </c>
      <c r="K36" s="139" t="s">
        <v>10</v>
      </c>
      <c r="L36" s="139" t="s">
        <v>11</v>
      </c>
      <c r="M36" s="139" t="s">
        <v>12</v>
      </c>
      <c r="N36" s="139" t="s">
        <v>13</v>
      </c>
      <c r="O36" s="139" t="s">
        <v>14</v>
      </c>
      <c r="P36" s="139" t="s">
        <v>15</v>
      </c>
      <c r="Q36" s="3"/>
      <c r="R36" s="7"/>
    </row>
    <row r="37" spans="1:18" s="130" customFormat="1" ht="32.25" customHeight="1">
      <c r="B37" s="81" t="s">
        <v>42</v>
      </c>
      <c r="C37" s="90" t="s">
        <v>21</v>
      </c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R37" s="7"/>
    </row>
    <row r="38" spans="1:18" s="19" customFormat="1" ht="30" customHeight="1">
      <c r="B38" s="54" t="s">
        <v>70</v>
      </c>
      <c r="C38" s="80" t="s">
        <v>129</v>
      </c>
      <c r="D38" s="61">
        <v>100</v>
      </c>
      <c r="E38" s="47">
        <v>0</v>
      </c>
      <c r="F38" s="47">
        <v>0.3</v>
      </c>
      <c r="G38" s="47">
        <v>11.25</v>
      </c>
      <c r="H38" s="47">
        <v>57</v>
      </c>
      <c r="I38" s="47">
        <v>0.01</v>
      </c>
      <c r="J38" s="47">
        <v>15.6</v>
      </c>
      <c r="K38" s="47">
        <v>0.09</v>
      </c>
      <c r="L38" s="47">
        <v>1.5</v>
      </c>
      <c r="M38" s="47">
        <v>85.4</v>
      </c>
      <c r="N38" s="47">
        <v>15.4</v>
      </c>
      <c r="O38" s="47">
        <v>10.3</v>
      </c>
      <c r="P38" s="47">
        <v>0.1</v>
      </c>
      <c r="Q38" s="131"/>
      <c r="R38" s="134"/>
    </row>
    <row r="39" spans="1:18" s="23" customFormat="1" ht="35.25" customHeight="1">
      <c r="B39" s="54" t="s">
        <v>134</v>
      </c>
      <c r="C39" s="80" t="s">
        <v>135</v>
      </c>
      <c r="D39" s="61">
        <v>60</v>
      </c>
      <c r="E39" s="47">
        <v>0.4</v>
      </c>
      <c r="F39" s="47">
        <v>0.05</v>
      </c>
      <c r="G39" s="47">
        <v>0.15</v>
      </c>
      <c r="H39" s="47">
        <v>6.5</v>
      </c>
      <c r="I39" s="92">
        <v>0.01</v>
      </c>
      <c r="J39" s="47">
        <v>12.78</v>
      </c>
      <c r="K39" s="47">
        <v>0</v>
      </c>
      <c r="L39" s="47">
        <v>2</v>
      </c>
      <c r="M39" s="47">
        <v>15.4</v>
      </c>
      <c r="N39" s="47">
        <v>13.4</v>
      </c>
      <c r="O39" s="47">
        <v>30.6</v>
      </c>
      <c r="P39" s="47">
        <v>0.5</v>
      </c>
      <c r="Q39" s="37"/>
      <c r="R39" s="22"/>
    </row>
    <row r="40" spans="1:18" s="19" customFormat="1" ht="30.75" customHeight="1">
      <c r="B40" s="62" t="s">
        <v>73</v>
      </c>
      <c r="C40" s="79" t="s">
        <v>105</v>
      </c>
      <c r="D40" s="53">
        <v>200</v>
      </c>
      <c r="E40" s="53">
        <v>6.3</v>
      </c>
      <c r="F40" s="53">
        <v>11.2</v>
      </c>
      <c r="G40" s="53">
        <v>16.2</v>
      </c>
      <c r="H40" s="53">
        <v>273.33999999999997</v>
      </c>
      <c r="I40" s="53">
        <v>0.1</v>
      </c>
      <c r="J40" s="53">
        <v>4.3499999999999996</v>
      </c>
      <c r="K40" s="53">
        <v>0.02</v>
      </c>
      <c r="L40" s="53">
        <v>1.2</v>
      </c>
      <c r="M40" s="53">
        <v>25.6</v>
      </c>
      <c r="N40" s="53">
        <v>25.4</v>
      </c>
      <c r="O40" s="53">
        <v>220.5</v>
      </c>
      <c r="P40" s="53">
        <v>0.3</v>
      </c>
      <c r="Q40" s="131"/>
      <c r="R40" s="134"/>
    </row>
    <row r="41" spans="1:18" s="19" customFormat="1" ht="32.25" customHeight="1">
      <c r="B41" s="54" t="s">
        <v>74</v>
      </c>
      <c r="C41" s="80" t="s">
        <v>29</v>
      </c>
      <c r="D41" s="69">
        <v>200</v>
      </c>
      <c r="E41" s="69">
        <v>0.6</v>
      </c>
      <c r="F41" s="69">
        <v>0</v>
      </c>
      <c r="G41" s="69">
        <v>25.4</v>
      </c>
      <c r="H41" s="69">
        <v>54</v>
      </c>
      <c r="I41" s="69">
        <v>0.03</v>
      </c>
      <c r="J41" s="69">
        <v>25.5</v>
      </c>
      <c r="K41" s="69">
        <v>0</v>
      </c>
      <c r="L41" s="69">
        <v>0</v>
      </c>
      <c r="M41" s="69">
        <v>54.6</v>
      </c>
      <c r="N41" s="69">
        <v>21</v>
      </c>
      <c r="O41" s="69">
        <v>45.3</v>
      </c>
      <c r="P41" s="69">
        <v>0.7</v>
      </c>
      <c r="Q41" s="134"/>
    </row>
    <row r="42" spans="1:18" s="19" customFormat="1" ht="27" customHeight="1">
      <c r="B42" s="99" t="s">
        <v>130</v>
      </c>
      <c r="C42" s="51" t="s">
        <v>22</v>
      </c>
      <c r="D42" s="52">
        <v>20</v>
      </c>
      <c r="E42" s="52">
        <v>1.52</v>
      </c>
      <c r="F42" s="52">
        <v>0.16</v>
      </c>
      <c r="G42" s="52">
        <v>9.84</v>
      </c>
      <c r="H42" s="52">
        <v>47</v>
      </c>
      <c r="I42" s="52">
        <v>0.01</v>
      </c>
      <c r="J42" s="52">
        <v>0</v>
      </c>
      <c r="K42" s="52">
        <v>0</v>
      </c>
      <c r="L42" s="52">
        <v>0</v>
      </c>
      <c r="M42" s="52">
        <v>4</v>
      </c>
      <c r="N42" s="52">
        <v>2.8</v>
      </c>
      <c r="O42" s="52">
        <v>2.56</v>
      </c>
      <c r="P42" s="53">
        <v>0.5</v>
      </c>
      <c r="Q42" s="131"/>
      <c r="R42" s="134"/>
    </row>
    <row r="43" spans="1:18" s="19" customFormat="1" ht="33" customHeight="1">
      <c r="B43" s="50" t="s">
        <v>131</v>
      </c>
      <c r="C43" s="51" t="s">
        <v>75</v>
      </c>
      <c r="D43" s="52">
        <v>20</v>
      </c>
      <c r="E43" s="52">
        <v>1.5</v>
      </c>
      <c r="F43" s="52">
        <v>0.24</v>
      </c>
      <c r="G43" s="52">
        <v>6.4</v>
      </c>
      <c r="H43" s="52">
        <v>15.1</v>
      </c>
      <c r="I43" s="52">
        <v>0.03</v>
      </c>
      <c r="J43" s="52">
        <v>0</v>
      </c>
      <c r="K43" s="52">
        <v>0</v>
      </c>
      <c r="L43" s="52">
        <v>0</v>
      </c>
      <c r="M43" s="52">
        <v>15.6</v>
      </c>
      <c r="N43" s="52">
        <v>6.1</v>
      </c>
      <c r="O43" s="52">
        <v>35.4</v>
      </c>
      <c r="P43" s="53">
        <v>0.2</v>
      </c>
      <c r="Q43" s="131"/>
      <c r="R43" s="134"/>
    </row>
    <row r="44" spans="1:18" s="19" customFormat="1" ht="18.75" customHeight="1">
      <c r="B44" s="72"/>
      <c r="C44" s="108" t="s">
        <v>142</v>
      </c>
      <c r="D44" s="84">
        <f>SUM(D38:D43)</f>
        <v>600</v>
      </c>
      <c r="E44" s="84">
        <f t="shared" ref="E44:P44" si="4">SUM(E38:E43)</f>
        <v>10.32</v>
      </c>
      <c r="F44" s="84">
        <f t="shared" si="4"/>
        <v>11.95</v>
      </c>
      <c r="G44" s="84">
        <f t="shared" si="4"/>
        <v>69.240000000000009</v>
      </c>
      <c r="H44" s="84">
        <f t="shared" si="4"/>
        <v>452.94</v>
      </c>
      <c r="I44" s="84">
        <f t="shared" si="4"/>
        <v>0.19000000000000003</v>
      </c>
      <c r="J44" s="84">
        <f t="shared" si="4"/>
        <v>58.23</v>
      </c>
      <c r="K44" s="84">
        <f t="shared" si="4"/>
        <v>0.11</v>
      </c>
      <c r="L44" s="84">
        <f t="shared" si="4"/>
        <v>4.7</v>
      </c>
      <c r="M44" s="84">
        <f t="shared" si="4"/>
        <v>200.6</v>
      </c>
      <c r="N44" s="84">
        <f t="shared" si="4"/>
        <v>84.1</v>
      </c>
      <c r="O44" s="84">
        <f t="shared" si="4"/>
        <v>344.65999999999997</v>
      </c>
      <c r="P44" s="84">
        <f t="shared" si="4"/>
        <v>2.2999999999999998</v>
      </c>
      <c r="Q44" s="20"/>
      <c r="R44" s="134"/>
    </row>
    <row r="45" spans="1:18" s="19" customFormat="1">
      <c r="B45" s="57"/>
      <c r="C45" s="58" t="s">
        <v>20</v>
      </c>
      <c r="D45" s="59"/>
      <c r="E45" s="117"/>
      <c r="F45" s="117"/>
      <c r="G45" s="117"/>
      <c r="H45" s="117"/>
      <c r="I45" s="59"/>
      <c r="J45" s="59"/>
      <c r="K45" s="59"/>
      <c r="L45" s="59"/>
      <c r="M45" s="59"/>
      <c r="N45" s="59"/>
      <c r="O45" s="59"/>
      <c r="P45" s="59"/>
      <c r="R45" s="134"/>
    </row>
    <row r="46" spans="1:18" s="130" customFormat="1" ht="28.2">
      <c r="A46" s="17"/>
      <c r="B46" s="125" t="s">
        <v>94</v>
      </c>
      <c r="C46" s="125" t="s">
        <v>93</v>
      </c>
      <c r="D46" s="125">
        <v>100</v>
      </c>
      <c r="E46" s="125">
        <v>1.93</v>
      </c>
      <c r="F46" s="125">
        <v>6.3</v>
      </c>
      <c r="G46" s="125">
        <v>15.2</v>
      </c>
      <c r="H46" s="125">
        <v>142.16999999999999</v>
      </c>
      <c r="I46" s="125">
        <v>0.13300000000000001</v>
      </c>
      <c r="J46" s="125">
        <v>5.63</v>
      </c>
      <c r="K46" s="125">
        <v>1.7000000000000001E-2</v>
      </c>
      <c r="L46" s="125">
        <v>1.8</v>
      </c>
      <c r="M46" s="125">
        <v>182.68</v>
      </c>
      <c r="N46" s="125">
        <v>15.3</v>
      </c>
      <c r="O46" s="125">
        <v>108.93</v>
      </c>
      <c r="P46" s="125">
        <v>0.83</v>
      </c>
      <c r="Q46" s="17"/>
    </row>
    <row r="47" spans="1:18" s="17" customFormat="1" ht="32.25" customHeight="1">
      <c r="B47" s="62" t="s">
        <v>152</v>
      </c>
      <c r="C47" s="63" t="s">
        <v>164</v>
      </c>
      <c r="D47" s="64">
        <v>210</v>
      </c>
      <c r="E47" s="65">
        <v>22.58</v>
      </c>
      <c r="F47" s="65">
        <v>3.88</v>
      </c>
      <c r="G47" s="65">
        <v>10.92</v>
      </c>
      <c r="H47" s="65">
        <v>118.4</v>
      </c>
      <c r="I47" s="65">
        <v>0.06</v>
      </c>
      <c r="J47" s="65">
        <v>2</v>
      </c>
      <c r="K47" s="65">
        <v>0.1</v>
      </c>
      <c r="L47" s="65">
        <v>0.1</v>
      </c>
      <c r="M47" s="65">
        <v>45.2</v>
      </c>
      <c r="N47" s="65">
        <v>15.5</v>
      </c>
      <c r="O47" s="65">
        <v>54.6</v>
      </c>
      <c r="P47" s="65">
        <v>0.2</v>
      </c>
      <c r="Q47" s="12"/>
      <c r="R47" s="18"/>
    </row>
    <row r="48" spans="1:18" s="19" customFormat="1" ht="27.75" customHeight="1">
      <c r="B48" s="54" t="s">
        <v>170</v>
      </c>
      <c r="C48" s="66" t="s">
        <v>171</v>
      </c>
      <c r="D48" s="61">
        <v>90</v>
      </c>
      <c r="E48" s="136">
        <v>9.33</v>
      </c>
      <c r="F48" s="136">
        <v>5.16</v>
      </c>
      <c r="G48" s="136">
        <v>4.83</v>
      </c>
      <c r="H48" s="136">
        <v>196.9</v>
      </c>
      <c r="I48" s="136">
        <v>0.22</v>
      </c>
      <c r="J48" s="136">
        <v>0.67</v>
      </c>
      <c r="K48" s="136">
        <v>0.22</v>
      </c>
      <c r="L48" s="136">
        <v>1.35</v>
      </c>
      <c r="M48" s="136">
        <v>89.55</v>
      </c>
      <c r="N48" s="136">
        <v>72.900000000000006</v>
      </c>
      <c r="O48" s="136">
        <v>315.22000000000003</v>
      </c>
      <c r="P48" s="136">
        <v>1.35</v>
      </c>
      <c r="Q48" s="11"/>
      <c r="R48" s="134"/>
    </row>
    <row r="49" spans="2:18" s="19" customFormat="1" ht="18" customHeight="1">
      <c r="B49" s="54" t="s">
        <v>36</v>
      </c>
      <c r="C49" s="60" t="s">
        <v>37</v>
      </c>
      <c r="D49" s="69">
        <v>150</v>
      </c>
      <c r="E49" s="69">
        <v>11.4</v>
      </c>
      <c r="F49" s="69">
        <v>8.6</v>
      </c>
      <c r="G49" s="69">
        <v>15.2</v>
      </c>
      <c r="H49" s="69">
        <v>184.6</v>
      </c>
      <c r="I49" s="69">
        <v>0.09</v>
      </c>
      <c r="J49" s="69">
        <v>0</v>
      </c>
      <c r="K49" s="69">
        <v>0.05</v>
      </c>
      <c r="L49" s="69">
        <v>0</v>
      </c>
      <c r="M49" s="69">
        <v>86.6</v>
      </c>
      <c r="N49" s="69">
        <v>26.8</v>
      </c>
      <c r="O49" s="69">
        <v>342.9</v>
      </c>
      <c r="P49" s="69">
        <v>2.5</v>
      </c>
      <c r="Q49" s="9"/>
      <c r="R49" s="134"/>
    </row>
    <row r="50" spans="2:18" s="17" customFormat="1" ht="18.75" customHeight="1">
      <c r="B50" s="70" t="s">
        <v>16</v>
      </c>
      <c r="C50" s="55" t="s">
        <v>17</v>
      </c>
      <c r="D50" s="48">
        <v>200</v>
      </c>
      <c r="E50" s="48">
        <v>7.0000000000000007E-2</v>
      </c>
      <c r="F50" s="48">
        <v>0.02</v>
      </c>
      <c r="G50" s="48">
        <v>15</v>
      </c>
      <c r="H50" s="48">
        <v>45</v>
      </c>
      <c r="I50" s="48">
        <v>0</v>
      </c>
      <c r="J50" s="48">
        <v>0.03</v>
      </c>
      <c r="K50" s="48">
        <v>0</v>
      </c>
      <c r="L50" s="48">
        <v>0</v>
      </c>
      <c r="M50" s="48">
        <v>20.399999999999999</v>
      </c>
      <c r="N50" s="48">
        <v>1.5</v>
      </c>
      <c r="O50" s="48">
        <v>6.5</v>
      </c>
      <c r="P50" s="48">
        <v>0.1</v>
      </c>
      <c r="Q50" s="13"/>
    </row>
    <row r="51" spans="2:18" s="19" customFormat="1" ht="27" customHeight="1">
      <c r="B51" s="99" t="s">
        <v>130</v>
      </c>
      <c r="C51" s="51" t="s">
        <v>22</v>
      </c>
      <c r="D51" s="52">
        <v>20</v>
      </c>
      <c r="E51" s="52">
        <v>1.52</v>
      </c>
      <c r="F51" s="52">
        <v>0.16</v>
      </c>
      <c r="G51" s="52">
        <v>9.84</v>
      </c>
      <c r="H51" s="52">
        <v>47</v>
      </c>
      <c r="I51" s="52">
        <v>0.01</v>
      </c>
      <c r="J51" s="52">
        <v>0</v>
      </c>
      <c r="K51" s="52">
        <v>0</v>
      </c>
      <c r="L51" s="52">
        <v>0</v>
      </c>
      <c r="M51" s="52">
        <v>4</v>
      </c>
      <c r="N51" s="52">
        <v>2.8</v>
      </c>
      <c r="O51" s="52">
        <v>2.56</v>
      </c>
      <c r="P51" s="53">
        <v>0.5</v>
      </c>
      <c r="Q51" s="131"/>
      <c r="R51" s="134"/>
    </row>
    <row r="52" spans="2:18" s="19" customFormat="1" ht="33" customHeight="1">
      <c r="B52" s="50" t="s">
        <v>131</v>
      </c>
      <c r="C52" s="51" t="s">
        <v>75</v>
      </c>
      <c r="D52" s="52">
        <v>20</v>
      </c>
      <c r="E52" s="52">
        <v>1.5</v>
      </c>
      <c r="F52" s="52">
        <v>0.24</v>
      </c>
      <c r="G52" s="52">
        <v>6.4</v>
      </c>
      <c r="H52" s="52">
        <v>15.1</v>
      </c>
      <c r="I52" s="52">
        <v>0.03</v>
      </c>
      <c r="J52" s="52">
        <v>0</v>
      </c>
      <c r="K52" s="52">
        <v>0</v>
      </c>
      <c r="L52" s="52">
        <v>0</v>
      </c>
      <c r="M52" s="52">
        <v>15.6</v>
      </c>
      <c r="N52" s="52">
        <v>6.1</v>
      </c>
      <c r="O52" s="52">
        <v>35.4</v>
      </c>
      <c r="P52" s="53">
        <v>0.2</v>
      </c>
      <c r="Q52" s="131"/>
      <c r="R52" s="134"/>
    </row>
    <row r="53" spans="2:18" s="19" customFormat="1" ht="18.75" customHeight="1">
      <c r="B53" s="54" t="s">
        <v>169</v>
      </c>
      <c r="C53" s="77" t="s">
        <v>99</v>
      </c>
      <c r="D53" s="61">
        <v>95</v>
      </c>
      <c r="E53" s="47">
        <v>1.66</v>
      </c>
      <c r="F53" s="47">
        <v>2.5</v>
      </c>
      <c r="G53" s="47">
        <v>9.8000000000000007</v>
      </c>
      <c r="H53" s="47">
        <v>61.4</v>
      </c>
      <c r="I53" s="47">
        <v>0.02</v>
      </c>
      <c r="J53" s="47">
        <v>0.25</v>
      </c>
      <c r="K53" s="47">
        <v>0.01</v>
      </c>
      <c r="L53" s="47">
        <v>0</v>
      </c>
      <c r="M53" s="47">
        <v>2.7</v>
      </c>
      <c r="N53" s="47">
        <v>5.0000000000000001E-3</v>
      </c>
      <c r="O53" s="47">
        <v>1E-3</v>
      </c>
      <c r="P53" s="47">
        <v>5.0000000000000001E-4</v>
      </c>
      <c r="Q53" s="131"/>
      <c r="R53" s="134"/>
    </row>
    <row r="54" spans="2:18" s="1" customFormat="1" ht="17.25" customHeight="1">
      <c r="B54" s="72"/>
      <c r="C54" s="89" t="s">
        <v>143</v>
      </c>
      <c r="D54" s="74">
        <f t="shared" ref="D54:P54" si="5">SUM(D46:D53)</f>
        <v>885</v>
      </c>
      <c r="E54" s="74">
        <f t="shared" si="5"/>
        <v>49.989999999999995</v>
      </c>
      <c r="F54" s="74">
        <f t="shared" si="5"/>
        <v>26.859999999999996</v>
      </c>
      <c r="G54" s="74">
        <f t="shared" si="5"/>
        <v>87.19</v>
      </c>
      <c r="H54" s="74">
        <f t="shared" si="5"/>
        <v>810.57</v>
      </c>
      <c r="I54" s="74">
        <f t="shared" si="5"/>
        <v>0.56300000000000006</v>
      </c>
      <c r="J54" s="74">
        <f t="shared" si="5"/>
        <v>8.58</v>
      </c>
      <c r="K54" s="74">
        <f t="shared" si="5"/>
        <v>0.39700000000000002</v>
      </c>
      <c r="L54" s="74">
        <f t="shared" si="5"/>
        <v>3.25</v>
      </c>
      <c r="M54" s="74">
        <f t="shared" si="5"/>
        <v>446.72999999999996</v>
      </c>
      <c r="N54" s="74">
        <f t="shared" si="5"/>
        <v>140.905</v>
      </c>
      <c r="O54" s="74">
        <f t="shared" si="5"/>
        <v>866.11099999999988</v>
      </c>
      <c r="P54" s="74">
        <f t="shared" si="5"/>
        <v>5.6804999999999994</v>
      </c>
    </row>
    <row r="55" spans="2:18" s="1" customFormat="1">
      <c r="B55" s="72"/>
      <c r="C55" s="73" t="s">
        <v>104</v>
      </c>
      <c r="D55" s="74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</row>
    <row r="56" spans="2:18" s="19" customFormat="1" ht="30.75" customHeight="1">
      <c r="B56" s="62" t="s">
        <v>132</v>
      </c>
      <c r="C56" s="76" t="s">
        <v>106</v>
      </c>
      <c r="D56" s="53">
        <v>50</v>
      </c>
      <c r="E56" s="53">
        <v>1.5</v>
      </c>
      <c r="F56" s="53">
        <v>12.5</v>
      </c>
      <c r="G56" s="53">
        <v>17.3</v>
      </c>
      <c r="H56" s="47">
        <v>118.81</v>
      </c>
      <c r="I56" s="53">
        <v>0.2</v>
      </c>
      <c r="J56" s="53">
        <v>0.02</v>
      </c>
      <c r="K56" s="53">
        <v>0.01</v>
      </c>
      <c r="L56" s="53">
        <v>0.5</v>
      </c>
      <c r="M56" s="53">
        <v>56.4</v>
      </c>
      <c r="N56" s="53">
        <v>0.1</v>
      </c>
      <c r="O56" s="53">
        <v>7.0000000000000007E-2</v>
      </c>
      <c r="P56" s="53">
        <v>0.1</v>
      </c>
      <c r="Q56" s="131"/>
      <c r="R56" s="134"/>
    </row>
    <row r="57" spans="2:18" s="19" customFormat="1" ht="32.25" customHeight="1">
      <c r="B57" s="54" t="s">
        <v>79</v>
      </c>
      <c r="C57" s="77" t="s">
        <v>107</v>
      </c>
      <c r="D57" s="69">
        <v>200</v>
      </c>
      <c r="E57" s="69">
        <v>0.8</v>
      </c>
      <c r="F57" s="69">
        <v>0.2</v>
      </c>
      <c r="G57" s="69">
        <v>5.8</v>
      </c>
      <c r="H57" s="48">
        <v>116.19</v>
      </c>
      <c r="I57" s="69">
        <v>0.03</v>
      </c>
      <c r="J57" s="69">
        <v>0.04</v>
      </c>
      <c r="K57" s="69">
        <v>0</v>
      </c>
      <c r="L57" s="69">
        <v>0</v>
      </c>
      <c r="M57" s="69">
        <v>64.2</v>
      </c>
      <c r="N57" s="69">
        <v>16.5</v>
      </c>
      <c r="O57" s="69">
        <v>25</v>
      </c>
      <c r="P57" s="69">
        <v>0.1</v>
      </c>
      <c r="Q57" s="134"/>
    </row>
    <row r="58" spans="2:18" s="1" customFormat="1" ht="18.75" customHeight="1">
      <c r="B58" s="72"/>
      <c r="C58" s="108" t="s">
        <v>181</v>
      </c>
      <c r="D58" s="74"/>
      <c r="E58" s="119">
        <f t="shared" ref="E58:N58" si="6">SUM(E56:E57)</f>
        <v>2.2999999999999998</v>
      </c>
      <c r="F58" s="119">
        <f t="shared" si="6"/>
        <v>12.7</v>
      </c>
      <c r="G58" s="119">
        <f t="shared" si="6"/>
        <v>23.1</v>
      </c>
      <c r="H58" s="119">
        <f t="shared" si="6"/>
        <v>235</v>
      </c>
      <c r="I58" s="119">
        <f t="shared" si="6"/>
        <v>0.23</v>
      </c>
      <c r="J58" s="119">
        <f t="shared" si="6"/>
        <v>0.06</v>
      </c>
      <c r="K58" s="119">
        <f t="shared" si="6"/>
        <v>0.01</v>
      </c>
      <c r="L58" s="119">
        <f t="shared" si="6"/>
        <v>0.5</v>
      </c>
      <c r="M58" s="119">
        <f t="shared" si="6"/>
        <v>120.6</v>
      </c>
      <c r="N58" s="119">
        <f t="shared" si="6"/>
        <v>16.600000000000001</v>
      </c>
      <c r="O58" s="119">
        <v>35.200000000000003</v>
      </c>
      <c r="P58" s="119">
        <f>SUM(P56:P57)</f>
        <v>0.2</v>
      </c>
    </row>
    <row r="59" spans="2:18" s="130" customFormat="1" ht="18" customHeight="1">
      <c r="B59" s="57"/>
      <c r="C59" s="58" t="s">
        <v>18</v>
      </c>
      <c r="D59" s="59"/>
      <c r="E59" s="151">
        <f t="shared" ref="E59:P59" si="7">E44+E54+E58</f>
        <v>62.609999999999992</v>
      </c>
      <c r="F59" s="151">
        <f t="shared" si="7"/>
        <v>51.509999999999991</v>
      </c>
      <c r="G59" s="151">
        <f t="shared" si="7"/>
        <v>179.53</v>
      </c>
      <c r="H59" s="151">
        <f t="shared" si="7"/>
        <v>1498.51</v>
      </c>
      <c r="I59" s="140">
        <f t="shared" si="7"/>
        <v>0.9830000000000001</v>
      </c>
      <c r="J59" s="151">
        <f t="shared" si="7"/>
        <v>66.87</v>
      </c>
      <c r="K59" s="140">
        <f t="shared" si="7"/>
        <v>0.51700000000000002</v>
      </c>
      <c r="L59" s="151">
        <f t="shared" si="7"/>
        <v>8.4499999999999993</v>
      </c>
      <c r="M59" s="151">
        <f t="shared" si="7"/>
        <v>767.93</v>
      </c>
      <c r="N59" s="151">
        <f t="shared" si="7"/>
        <v>241.60499999999999</v>
      </c>
      <c r="O59" s="151">
        <f t="shared" si="7"/>
        <v>1245.9709999999998</v>
      </c>
      <c r="P59" s="151">
        <f t="shared" si="7"/>
        <v>8.1804999999999986</v>
      </c>
    </row>
    <row r="60" spans="2:18" s="7" customFormat="1" ht="18" customHeight="1">
      <c r="B60" s="150"/>
      <c r="C60" s="152"/>
      <c r="D60" s="143"/>
      <c r="E60" s="153"/>
      <c r="F60" s="153"/>
      <c r="G60" s="153"/>
      <c r="H60" s="153"/>
      <c r="I60" s="144"/>
      <c r="J60" s="153"/>
      <c r="K60" s="144"/>
      <c r="L60" s="153"/>
      <c r="M60" s="153"/>
      <c r="N60" s="153"/>
      <c r="O60" s="153"/>
      <c r="P60" s="153"/>
    </row>
    <row r="61" spans="2:18" s="130" customFormat="1" ht="30" customHeight="1">
      <c r="B61" s="156" t="s">
        <v>108</v>
      </c>
      <c r="C61" s="156" t="s">
        <v>139</v>
      </c>
      <c r="D61" s="156" t="s">
        <v>1</v>
      </c>
      <c r="E61" s="156" t="s">
        <v>2</v>
      </c>
      <c r="F61" s="156" t="s">
        <v>3</v>
      </c>
      <c r="G61" s="156" t="s">
        <v>4</v>
      </c>
      <c r="H61" s="156" t="s">
        <v>5</v>
      </c>
      <c r="I61" s="159" t="s">
        <v>6</v>
      </c>
      <c r="J61" s="159"/>
      <c r="K61" s="159"/>
      <c r="L61" s="159"/>
      <c r="M61" s="159" t="s">
        <v>7</v>
      </c>
      <c r="N61" s="159"/>
      <c r="O61" s="159"/>
      <c r="P61" s="159"/>
      <c r="R61" s="7"/>
    </row>
    <row r="62" spans="2:18" s="130" customFormat="1" ht="3" customHeight="1">
      <c r="B62" s="157"/>
      <c r="C62" s="157"/>
      <c r="D62" s="157"/>
      <c r="E62" s="157"/>
      <c r="F62" s="157"/>
      <c r="G62" s="157"/>
      <c r="H62" s="157"/>
      <c r="I62" s="159"/>
      <c r="J62" s="159"/>
      <c r="K62" s="159"/>
      <c r="L62" s="159"/>
      <c r="M62" s="159"/>
      <c r="N62" s="159"/>
      <c r="O62" s="159"/>
      <c r="P62" s="159"/>
      <c r="R62" s="7"/>
    </row>
    <row r="63" spans="2:18" s="130" customFormat="1" ht="15" hidden="1" customHeight="1">
      <c r="B63" s="157"/>
      <c r="C63" s="157"/>
      <c r="D63" s="157"/>
      <c r="E63" s="157"/>
      <c r="F63" s="157"/>
      <c r="G63" s="157"/>
      <c r="H63" s="157"/>
      <c r="I63" s="159"/>
      <c r="J63" s="159"/>
      <c r="K63" s="159"/>
      <c r="L63" s="159"/>
      <c r="M63" s="159"/>
      <c r="N63" s="159"/>
      <c r="O63" s="159"/>
      <c r="P63" s="159"/>
      <c r="R63" s="7"/>
    </row>
    <row r="64" spans="2:18" s="130" customFormat="1">
      <c r="B64" s="158"/>
      <c r="C64" s="158"/>
      <c r="D64" s="158"/>
      <c r="E64" s="158"/>
      <c r="F64" s="158"/>
      <c r="G64" s="158"/>
      <c r="H64" s="158"/>
      <c r="I64" s="139" t="s">
        <v>8</v>
      </c>
      <c r="J64" s="139" t="s">
        <v>9</v>
      </c>
      <c r="K64" s="139" t="s">
        <v>10</v>
      </c>
      <c r="L64" s="139" t="s">
        <v>11</v>
      </c>
      <c r="M64" s="139" t="s">
        <v>12</v>
      </c>
      <c r="N64" s="139" t="s">
        <v>13</v>
      </c>
      <c r="O64" s="139" t="s">
        <v>14</v>
      </c>
      <c r="P64" s="139" t="s">
        <v>15</v>
      </c>
      <c r="Q64" s="3"/>
      <c r="R64" s="7"/>
    </row>
    <row r="65" spans="1:18" s="130" customFormat="1">
      <c r="B65" s="58" t="s">
        <v>43</v>
      </c>
      <c r="C65" s="58" t="s">
        <v>21</v>
      </c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R65" s="7"/>
    </row>
    <row r="66" spans="1:18" s="23" customFormat="1" ht="35.25" customHeight="1">
      <c r="B66" s="54" t="s">
        <v>82</v>
      </c>
      <c r="C66" s="80" t="s">
        <v>166</v>
      </c>
      <c r="D66" s="61">
        <v>60</v>
      </c>
      <c r="E66" s="47">
        <v>0.4</v>
      </c>
      <c r="F66" s="47">
        <v>0.05</v>
      </c>
      <c r="G66" s="47">
        <v>0.15</v>
      </c>
      <c r="H66" s="47">
        <v>6.5</v>
      </c>
      <c r="I66" s="92">
        <v>0.01</v>
      </c>
      <c r="J66" s="47">
        <v>12.78</v>
      </c>
      <c r="K66" s="47">
        <v>0</v>
      </c>
      <c r="L66" s="47">
        <v>2</v>
      </c>
      <c r="M66" s="47">
        <v>15.4</v>
      </c>
      <c r="N66" s="47">
        <v>13.4</v>
      </c>
      <c r="O66" s="47">
        <v>30.6</v>
      </c>
      <c r="P66" s="47">
        <v>0.5</v>
      </c>
      <c r="Q66" s="37"/>
      <c r="R66" s="22"/>
    </row>
    <row r="67" spans="1:18" s="28" customFormat="1" ht="30" customHeight="1">
      <c r="B67" s="70" t="s">
        <v>76</v>
      </c>
      <c r="C67" s="71" t="s">
        <v>109</v>
      </c>
      <c r="D67" s="48">
        <v>90</v>
      </c>
      <c r="E67" s="48">
        <v>6.2</v>
      </c>
      <c r="F67" s="48">
        <v>4.5</v>
      </c>
      <c r="G67" s="48">
        <v>1.5</v>
      </c>
      <c r="H67" s="48">
        <v>84.2</v>
      </c>
      <c r="I67" s="48">
        <v>0.01</v>
      </c>
      <c r="J67" s="48">
        <v>1.53</v>
      </c>
      <c r="K67" s="48">
        <v>0.01</v>
      </c>
      <c r="L67" s="48">
        <v>0.33</v>
      </c>
      <c r="M67" s="48">
        <v>45.5</v>
      </c>
      <c r="N67" s="48">
        <v>10.199999999999999</v>
      </c>
      <c r="O67" s="48">
        <v>60</v>
      </c>
      <c r="P67" s="48">
        <v>0.5</v>
      </c>
      <c r="Q67" s="37"/>
      <c r="R67" s="27"/>
    </row>
    <row r="68" spans="1:18" s="17" customFormat="1" ht="33" customHeight="1">
      <c r="B68" s="70" t="s">
        <v>77</v>
      </c>
      <c r="C68" s="71" t="s">
        <v>110</v>
      </c>
      <c r="D68" s="48">
        <v>150</v>
      </c>
      <c r="E68" s="48">
        <v>4.5</v>
      </c>
      <c r="F68" s="48">
        <v>6.1</v>
      </c>
      <c r="G68" s="48">
        <v>25.4</v>
      </c>
      <c r="H68" s="48">
        <v>124.1</v>
      </c>
      <c r="I68" s="48">
        <v>0.05</v>
      </c>
      <c r="J68" s="48">
        <v>0</v>
      </c>
      <c r="K68" s="48">
        <v>0.02</v>
      </c>
      <c r="L68" s="48">
        <v>0.99</v>
      </c>
      <c r="M68" s="48">
        <v>15.2</v>
      </c>
      <c r="N68" s="48">
        <v>18.5</v>
      </c>
      <c r="O68" s="48">
        <v>85.2</v>
      </c>
      <c r="P68" s="48">
        <v>1.1000000000000001</v>
      </c>
      <c r="Q68" s="38"/>
    </row>
    <row r="69" spans="1:18" s="19" customFormat="1" ht="32.25" customHeight="1">
      <c r="B69" s="99">
        <v>631</v>
      </c>
      <c r="C69" s="71" t="s">
        <v>111</v>
      </c>
      <c r="D69" s="48">
        <v>200</v>
      </c>
      <c r="E69" s="48">
        <v>0.2</v>
      </c>
      <c r="F69" s="48">
        <v>0</v>
      </c>
      <c r="G69" s="48">
        <v>25.6</v>
      </c>
      <c r="H69" s="48">
        <v>132</v>
      </c>
      <c r="I69" s="48">
        <v>0.05</v>
      </c>
      <c r="J69" s="48">
        <v>10</v>
      </c>
      <c r="K69" s="48">
        <v>0.01</v>
      </c>
      <c r="L69" s="48">
        <v>0.2</v>
      </c>
      <c r="M69" s="48">
        <v>36.5</v>
      </c>
      <c r="N69" s="48">
        <v>10.199999999999999</v>
      </c>
      <c r="O69" s="48">
        <v>30.6</v>
      </c>
      <c r="P69" s="48">
        <v>1.5</v>
      </c>
      <c r="Q69" s="39"/>
      <c r="R69" s="134"/>
    </row>
    <row r="70" spans="1:18" s="19" customFormat="1" ht="35.25" customHeight="1">
      <c r="B70" s="99" t="s">
        <v>130</v>
      </c>
      <c r="C70" s="71" t="s">
        <v>22</v>
      </c>
      <c r="D70" s="48">
        <v>35</v>
      </c>
      <c r="E70" s="48">
        <v>2.66</v>
      </c>
      <c r="F70" s="48">
        <v>0.28000000000000003</v>
      </c>
      <c r="G70" s="48">
        <v>17.22</v>
      </c>
      <c r="H70" s="48">
        <v>82.25</v>
      </c>
      <c r="I70" s="48">
        <v>0.04</v>
      </c>
      <c r="J70" s="48">
        <v>0</v>
      </c>
      <c r="K70" s="48">
        <v>0</v>
      </c>
      <c r="L70" s="48">
        <v>0.5</v>
      </c>
      <c r="M70" s="48">
        <v>0.5</v>
      </c>
      <c r="N70" s="48">
        <v>4.9000000000000004</v>
      </c>
      <c r="O70" s="48">
        <v>22.75</v>
      </c>
      <c r="P70" s="69">
        <v>0.2</v>
      </c>
      <c r="Q70" s="37"/>
    </row>
    <row r="71" spans="1:18" s="19" customFormat="1" ht="18.75" customHeight="1">
      <c r="B71" s="54"/>
      <c r="C71" s="55" t="s">
        <v>142</v>
      </c>
      <c r="D71" s="48">
        <f>SUM(D66:D70)</f>
        <v>535</v>
      </c>
      <c r="E71" s="49">
        <f t="shared" ref="E71:P71" si="8">SUM(E66:E70)</f>
        <v>13.96</v>
      </c>
      <c r="F71" s="49">
        <f t="shared" si="8"/>
        <v>10.929999999999998</v>
      </c>
      <c r="G71" s="49">
        <f t="shared" si="8"/>
        <v>69.87</v>
      </c>
      <c r="H71" s="49">
        <f t="shared" si="8"/>
        <v>429.05</v>
      </c>
      <c r="I71" s="49">
        <f t="shared" si="8"/>
        <v>0.16</v>
      </c>
      <c r="J71" s="49">
        <f t="shared" si="8"/>
        <v>24.31</v>
      </c>
      <c r="K71" s="49">
        <f t="shared" si="8"/>
        <v>0.04</v>
      </c>
      <c r="L71" s="49">
        <f t="shared" si="8"/>
        <v>4.0200000000000005</v>
      </c>
      <c r="M71" s="49">
        <f t="shared" si="8"/>
        <v>113.1</v>
      </c>
      <c r="N71" s="49">
        <f t="shared" si="8"/>
        <v>57.199999999999996</v>
      </c>
      <c r="O71" s="49">
        <f t="shared" si="8"/>
        <v>229.15</v>
      </c>
      <c r="P71" s="49">
        <f t="shared" si="8"/>
        <v>3.8000000000000003</v>
      </c>
      <c r="Q71" s="40"/>
      <c r="R71" s="134"/>
    </row>
    <row r="72" spans="1:18" s="19" customFormat="1">
      <c r="B72" s="54"/>
      <c r="C72" s="80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41"/>
      <c r="R72" s="134"/>
    </row>
    <row r="73" spans="1:18" s="19" customFormat="1">
      <c r="B73" s="57"/>
      <c r="C73" s="82" t="s">
        <v>20</v>
      </c>
      <c r="D73" s="59"/>
      <c r="E73" s="117"/>
      <c r="F73" s="117"/>
      <c r="G73" s="117"/>
      <c r="H73" s="117"/>
      <c r="I73" s="59"/>
      <c r="J73" s="59"/>
      <c r="K73" s="59"/>
      <c r="L73" s="59"/>
      <c r="M73" s="59"/>
      <c r="N73" s="59"/>
      <c r="O73" s="59"/>
      <c r="P73" s="59"/>
      <c r="Q73" s="41"/>
      <c r="R73" s="134"/>
    </row>
    <row r="74" spans="1:18" s="19" customFormat="1">
      <c r="B74" s="54" t="s">
        <v>82</v>
      </c>
      <c r="C74" s="80" t="s">
        <v>119</v>
      </c>
      <c r="D74" s="69">
        <v>60</v>
      </c>
      <c r="E74" s="69">
        <v>1.5</v>
      </c>
      <c r="F74" s="69">
        <v>9.5</v>
      </c>
      <c r="G74" s="69">
        <v>6.2</v>
      </c>
      <c r="H74" s="69">
        <v>85.4</v>
      </c>
      <c r="I74" s="69">
        <v>0.05</v>
      </c>
      <c r="J74" s="69">
        <v>7.5</v>
      </c>
      <c r="K74" s="69">
        <v>0</v>
      </c>
      <c r="L74" s="69">
        <v>0</v>
      </c>
      <c r="M74" s="69">
        <v>145.6</v>
      </c>
      <c r="N74" s="69">
        <v>10.3</v>
      </c>
      <c r="O74" s="69">
        <v>36.5</v>
      </c>
      <c r="P74" s="69">
        <v>0.1</v>
      </c>
      <c r="Q74" s="41"/>
      <c r="R74" s="134"/>
    </row>
    <row r="75" spans="1:18" s="17" customFormat="1" ht="30.75" customHeight="1">
      <c r="B75" s="62" t="s">
        <v>55</v>
      </c>
      <c r="C75" s="88" t="s">
        <v>174</v>
      </c>
      <c r="D75" s="52">
        <v>210</v>
      </c>
      <c r="E75" s="52">
        <v>2.8</v>
      </c>
      <c r="F75" s="52">
        <v>3.5</v>
      </c>
      <c r="G75" s="52">
        <v>10.8</v>
      </c>
      <c r="H75" s="52">
        <v>65.3</v>
      </c>
      <c r="I75" s="52">
        <v>0.01</v>
      </c>
      <c r="J75" s="52">
        <v>0.6</v>
      </c>
      <c r="K75" s="52">
        <v>0</v>
      </c>
      <c r="L75" s="52">
        <v>0.3</v>
      </c>
      <c r="M75" s="52">
        <v>45.5</v>
      </c>
      <c r="N75" s="52">
        <v>15.9</v>
      </c>
      <c r="O75" s="52">
        <v>60.8</v>
      </c>
      <c r="P75" s="52">
        <v>0.1</v>
      </c>
      <c r="Q75" s="38"/>
      <c r="R75" s="18"/>
    </row>
    <row r="76" spans="1:18" s="19" customFormat="1" ht="33" customHeight="1">
      <c r="B76" s="54" t="s">
        <v>58</v>
      </c>
      <c r="C76" s="80" t="s">
        <v>59</v>
      </c>
      <c r="D76" s="109">
        <v>90</v>
      </c>
      <c r="E76" s="137">
        <v>9.33</v>
      </c>
      <c r="F76" s="137">
        <v>7.6</v>
      </c>
      <c r="G76" s="137">
        <v>5.33</v>
      </c>
      <c r="H76" s="137">
        <v>313.8</v>
      </c>
      <c r="I76" s="137">
        <v>0</v>
      </c>
      <c r="J76" s="137">
        <v>0.66666666666666674</v>
      </c>
      <c r="K76" s="137">
        <v>0</v>
      </c>
      <c r="L76" s="137">
        <v>0</v>
      </c>
      <c r="M76" s="137">
        <v>5.5833333333333339</v>
      </c>
      <c r="N76" s="137">
        <v>2.5833333333333335</v>
      </c>
      <c r="O76" s="137">
        <v>11.416666666666666</v>
      </c>
      <c r="P76" s="137">
        <v>0.16666666666666669</v>
      </c>
      <c r="Q76" s="42"/>
      <c r="R76" s="134"/>
    </row>
    <row r="77" spans="1:18" s="19" customFormat="1" ht="18.75" customHeight="1">
      <c r="B77" s="54" t="s">
        <v>67</v>
      </c>
      <c r="C77" s="80" t="s">
        <v>112</v>
      </c>
      <c r="D77" s="48">
        <v>150</v>
      </c>
      <c r="E77" s="48">
        <v>5.4</v>
      </c>
      <c r="F77" s="48">
        <v>5.2</v>
      </c>
      <c r="G77" s="48">
        <v>26.4</v>
      </c>
      <c r="H77" s="48">
        <v>184.5</v>
      </c>
      <c r="I77" s="69">
        <v>0.05</v>
      </c>
      <c r="J77" s="69">
        <v>0</v>
      </c>
      <c r="K77" s="69">
        <v>0.4</v>
      </c>
      <c r="L77" s="69">
        <v>0</v>
      </c>
      <c r="M77" s="69">
        <v>105.6</v>
      </c>
      <c r="N77" s="69">
        <v>45.6</v>
      </c>
      <c r="O77" s="69">
        <v>230.6</v>
      </c>
      <c r="P77" s="69">
        <v>0.6</v>
      </c>
      <c r="Q77" s="39"/>
      <c r="R77" s="134"/>
    </row>
    <row r="78" spans="1:18" s="130" customFormat="1">
      <c r="A78" s="19"/>
      <c r="B78" s="54" t="s">
        <v>27</v>
      </c>
      <c r="C78" s="80" t="s">
        <v>28</v>
      </c>
      <c r="D78" s="69">
        <v>200</v>
      </c>
      <c r="E78" s="69">
        <v>0.11</v>
      </c>
      <c r="F78" s="69">
        <v>0.89</v>
      </c>
      <c r="G78" s="69">
        <v>11.67</v>
      </c>
      <c r="H78" s="69">
        <v>60.22</v>
      </c>
      <c r="I78" s="69">
        <v>0</v>
      </c>
      <c r="J78" s="69">
        <v>3.55</v>
      </c>
      <c r="K78" s="69">
        <v>0</v>
      </c>
      <c r="L78" s="69">
        <v>0</v>
      </c>
      <c r="M78" s="69">
        <v>29.78</v>
      </c>
      <c r="N78" s="69">
        <v>1.67</v>
      </c>
      <c r="O78" s="69">
        <v>9.33</v>
      </c>
      <c r="P78" s="69">
        <v>0.33</v>
      </c>
      <c r="Q78" s="39"/>
    </row>
    <row r="79" spans="1:18" s="19" customFormat="1" ht="27" customHeight="1">
      <c r="B79" s="99" t="s">
        <v>130</v>
      </c>
      <c r="C79" s="51" t="s">
        <v>22</v>
      </c>
      <c r="D79" s="52">
        <v>20</v>
      </c>
      <c r="E79" s="52">
        <v>1.52</v>
      </c>
      <c r="F79" s="52">
        <v>0.16</v>
      </c>
      <c r="G79" s="52">
        <v>9.84</v>
      </c>
      <c r="H79" s="52">
        <v>47</v>
      </c>
      <c r="I79" s="52">
        <v>0.01</v>
      </c>
      <c r="J79" s="52">
        <v>0</v>
      </c>
      <c r="K79" s="52">
        <v>0</v>
      </c>
      <c r="L79" s="52">
        <v>0</v>
      </c>
      <c r="M79" s="52">
        <v>4</v>
      </c>
      <c r="N79" s="52">
        <v>2.8</v>
      </c>
      <c r="O79" s="52">
        <v>2.56</v>
      </c>
      <c r="P79" s="53">
        <v>0.5</v>
      </c>
      <c r="Q79" s="131"/>
      <c r="R79" s="134"/>
    </row>
    <row r="80" spans="1:18" s="19" customFormat="1" ht="33" customHeight="1">
      <c r="B80" s="50" t="s">
        <v>131</v>
      </c>
      <c r="C80" s="51" t="s">
        <v>75</v>
      </c>
      <c r="D80" s="52">
        <v>20</v>
      </c>
      <c r="E80" s="52">
        <v>1.5</v>
      </c>
      <c r="F80" s="52">
        <v>0.24</v>
      </c>
      <c r="G80" s="52">
        <v>6.4</v>
      </c>
      <c r="H80" s="52">
        <v>15.1</v>
      </c>
      <c r="I80" s="52">
        <v>0.03</v>
      </c>
      <c r="J80" s="52">
        <v>0</v>
      </c>
      <c r="K80" s="52">
        <v>0</v>
      </c>
      <c r="L80" s="52">
        <v>0</v>
      </c>
      <c r="M80" s="52">
        <v>15.6</v>
      </c>
      <c r="N80" s="52">
        <v>6.1</v>
      </c>
      <c r="O80" s="52">
        <v>35.4</v>
      </c>
      <c r="P80" s="53">
        <v>0.2</v>
      </c>
      <c r="Q80" s="131"/>
      <c r="R80" s="134"/>
    </row>
    <row r="81" spans="1:18" s="130" customFormat="1">
      <c r="B81" s="132" t="s">
        <v>66</v>
      </c>
      <c r="C81" s="132" t="s">
        <v>161</v>
      </c>
      <c r="D81" s="133">
        <v>60</v>
      </c>
      <c r="E81" s="133">
        <v>5.64</v>
      </c>
      <c r="F81" s="133">
        <v>41.52</v>
      </c>
      <c r="G81" s="133">
        <v>41.52</v>
      </c>
      <c r="H81" s="133">
        <v>234</v>
      </c>
      <c r="I81" s="133">
        <v>0.81</v>
      </c>
      <c r="J81" s="133">
        <v>0.06</v>
      </c>
      <c r="K81" s="133">
        <v>0.03</v>
      </c>
      <c r="L81" s="133">
        <v>0.15</v>
      </c>
      <c r="M81" s="133">
        <v>0.18</v>
      </c>
      <c r="N81" s="133">
        <v>3.0000000000000001E-3</v>
      </c>
      <c r="O81" s="133">
        <v>0.21</v>
      </c>
      <c r="P81" s="133">
        <v>0.06</v>
      </c>
      <c r="Q81" s="131"/>
    </row>
    <row r="82" spans="1:18" s="130" customFormat="1">
      <c r="A82" s="19"/>
      <c r="B82" s="54" t="s">
        <v>70</v>
      </c>
      <c r="C82" s="80" t="s">
        <v>129</v>
      </c>
      <c r="D82" s="61">
        <v>100</v>
      </c>
      <c r="E82" s="47">
        <v>0</v>
      </c>
      <c r="F82" s="47">
        <v>0.3</v>
      </c>
      <c r="G82" s="47">
        <v>11.25</v>
      </c>
      <c r="H82" s="47">
        <v>57</v>
      </c>
      <c r="I82" s="47">
        <v>0.01</v>
      </c>
      <c r="J82" s="47">
        <v>15.6</v>
      </c>
      <c r="K82" s="47">
        <v>0.09</v>
      </c>
      <c r="L82" s="47">
        <v>1.5</v>
      </c>
      <c r="M82" s="47">
        <v>85.4</v>
      </c>
      <c r="N82" s="47">
        <v>15.4</v>
      </c>
      <c r="O82" s="47">
        <v>10.3</v>
      </c>
      <c r="P82" s="47">
        <v>0.1</v>
      </c>
      <c r="Q82" s="131"/>
    </row>
    <row r="83" spans="1:18" s="1" customFormat="1">
      <c r="B83" s="72"/>
      <c r="C83" s="89" t="s">
        <v>143</v>
      </c>
      <c r="D83" s="74">
        <f t="shared" ref="D83:P83" si="9">SUM(D74:D82)</f>
        <v>910</v>
      </c>
      <c r="E83" s="74">
        <f t="shared" si="9"/>
        <v>27.8</v>
      </c>
      <c r="F83" s="74">
        <f t="shared" si="9"/>
        <v>68.91</v>
      </c>
      <c r="G83" s="74">
        <f t="shared" si="9"/>
        <v>129.41</v>
      </c>
      <c r="H83" s="74">
        <f t="shared" si="9"/>
        <v>1062.3200000000002</v>
      </c>
      <c r="I83" s="74">
        <f t="shared" si="9"/>
        <v>0.97000000000000008</v>
      </c>
      <c r="J83" s="74">
        <f t="shared" si="9"/>
        <v>27.976666666666667</v>
      </c>
      <c r="K83" s="74">
        <f t="shared" si="9"/>
        <v>0.52</v>
      </c>
      <c r="L83" s="74">
        <f t="shared" si="9"/>
        <v>1.95</v>
      </c>
      <c r="M83" s="74">
        <f t="shared" si="9"/>
        <v>437.24333333333334</v>
      </c>
      <c r="N83" s="74">
        <f t="shared" si="9"/>
        <v>100.35633333333334</v>
      </c>
      <c r="O83" s="74">
        <f t="shared" si="9"/>
        <v>397.11666666666662</v>
      </c>
      <c r="P83" s="74">
        <f t="shared" si="9"/>
        <v>2.1566666666666667</v>
      </c>
      <c r="Q83" s="43"/>
      <c r="R83" s="6"/>
    </row>
    <row r="84" spans="1:18" s="1" customFormat="1">
      <c r="B84" s="72"/>
      <c r="C84" s="89" t="s">
        <v>104</v>
      </c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43"/>
      <c r="R84" s="6"/>
    </row>
    <row r="85" spans="1:18" s="23" customFormat="1" ht="39" customHeight="1">
      <c r="B85" s="54" t="s">
        <v>91</v>
      </c>
      <c r="C85" s="80" t="s">
        <v>113</v>
      </c>
      <c r="D85" s="61">
        <v>50</v>
      </c>
      <c r="E85" s="47">
        <v>4.3</v>
      </c>
      <c r="F85" s="47">
        <v>1.5</v>
      </c>
      <c r="G85" s="47">
        <v>15.2</v>
      </c>
      <c r="H85" s="47">
        <v>118.81</v>
      </c>
      <c r="I85" s="47">
        <v>0.25</v>
      </c>
      <c r="J85" s="47">
        <v>0.5</v>
      </c>
      <c r="K85" s="47">
        <v>0.01</v>
      </c>
      <c r="L85" s="47">
        <v>1.4</v>
      </c>
      <c r="M85" s="47">
        <v>65.400000000000006</v>
      </c>
      <c r="N85" s="47">
        <v>16.5</v>
      </c>
      <c r="O85" s="47">
        <v>200.5</v>
      </c>
      <c r="P85" s="47">
        <v>0.3</v>
      </c>
      <c r="Q85" s="37"/>
      <c r="R85" s="22"/>
    </row>
    <row r="86" spans="1:18" s="28" customFormat="1" ht="39" customHeight="1">
      <c r="B86" s="70" t="s">
        <v>92</v>
      </c>
      <c r="C86" s="71" t="s">
        <v>114</v>
      </c>
      <c r="D86" s="48">
        <v>200</v>
      </c>
      <c r="E86" s="48">
        <v>0.7</v>
      </c>
      <c r="F86" s="48">
        <v>0</v>
      </c>
      <c r="G86" s="48">
        <v>26.8</v>
      </c>
      <c r="H86" s="48">
        <v>116.19</v>
      </c>
      <c r="I86" s="48">
        <v>0.15</v>
      </c>
      <c r="J86" s="48">
        <v>0</v>
      </c>
      <c r="K86" s="48">
        <v>0.02</v>
      </c>
      <c r="L86" s="48">
        <v>1.0900000000000001</v>
      </c>
      <c r="M86" s="48">
        <v>126.3</v>
      </c>
      <c r="N86" s="48">
        <v>14.3</v>
      </c>
      <c r="O86" s="48">
        <v>186.5</v>
      </c>
      <c r="P86" s="48">
        <v>0.4</v>
      </c>
      <c r="Q86" s="37"/>
      <c r="R86" s="27"/>
    </row>
    <row r="87" spans="1:18" s="1" customFormat="1">
      <c r="B87" s="73"/>
      <c r="C87" s="73" t="s">
        <v>181</v>
      </c>
      <c r="D87" s="74"/>
      <c r="E87" s="78">
        <f t="shared" ref="E87:P87" si="10">SUM(E85:E86)</f>
        <v>5</v>
      </c>
      <c r="F87" s="78">
        <f t="shared" si="10"/>
        <v>1.5</v>
      </c>
      <c r="G87" s="78">
        <f t="shared" si="10"/>
        <v>42</v>
      </c>
      <c r="H87" s="78">
        <f t="shared" si="10"/>
        <v>235</v>
      </c>
      <c r="I87" s="78">
        <f t="shared" si="10"/>
        <v>0.4</v>
      </c>
      <c r="J87" s="78">
        <f t="shared" si="10"/>
        <v>0.5</v>
      </c>
      <c r="K87" s="78">
        <f t="shared" si="10"/>
        <v>0.03</v>
      </c>
      <c r="L87" s="78">
        <f t="shared" si="10"/>
        <v>2.4900000000000002</v>
      </c>
      <c r="M87" s="78">
        <f t="shared" si="10"/>
        <v>191.7</v>
      </c>
      <c r="N87" s="78">
        <f t="shared" si="10"/>
        <v>30.8</v>
      </c>
      <c r="O87" s="78">
        <f t="shared" si="10"/>
        <v>387</v>
      </c>
      <c r="P87" s="78">
        <f t="shared" si="10"/>
        <v>0.7</v>
      </c>
      <c r="Q87" s="44"/>
      <c r="R87" s="6"/>
    </row>
    <row r="88" spans="1:18" s="130" customFormat="1" ht="15" customHeight="1">
      <c r="B88" s="60"/>
      <c r="C88" s="73" t="s">
        <v>18</v>
      </c>
      <c r="D88" s="69"/>
      <c r="E88" s="78">
        <f t="shared" ref="E88:P88" si="11">E71+E83+E87</f>
        <v>46.760000000000005</v>
      </c>
      <c r="F88" s="78">
        <f t="shared" si="11"/>
        <v>81.339999999999989</v>
      </c>
      <c r="G88" s="78">
        <f t="shared" si="11"/>
        <v>241.28</v>
      </c>
      <c r="H88" s="78">
        <f t="shared" si="11"/>
        <v>1726.3700000000001</v>
      </c>
      <c r="I88" s="78">
        <f t="shared" si="11"/>
        <v>1.5300000000000002</v>
      </c>
      <c r="J88" s="78">
        <f t="shared" si="11"/>
        <v>52.786666666666662</v>
      </c>
      <c r="K88" s="78">
        <f t="shared" si="11"/>
        <v>0.59000000000000008</v>
      </c>
      <c r="L88" s="78">
        <f t="shared" si="11"/>
        <v>8.4600000000000009</v>
      </c>
      <c r="M88" s="78">
        <f t="shared" si="11"/>
        <v>742.04333333333329</v>
      </c>
      <c r="N88" s="78">
        <f t="shared" si="11"/>
        <v>188.35633333333334</v>
      </c>
      <c r="O88" s="78">
        <f t="shared" si="11"/>
        <v>1013.2666666666667</v>
      </c>
      <c r="P88" s="78">
        <f t="shared" si="11"/>
        <v>6.6566666666666672</v>
      </c>
      <c r="Q88" s="45"/>
    </row>
    <row r="89" spans="1:18" s="7" customFormat="1" ht="15" customHeight="1">
      <c r="B89" s="141"/>
      <c r="C89" s="152"/>
      <c r="D89" s="143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54"/>
    </row>
    <row r="90" spans="1:18" s="130" customFormat="1" ht="30" customHeight="1">
      <c r="B90" s="156" t="s">
        <v>19</v>
      </c>
      <c r="C90" s="159" t="s">
        <v>139</v>
      </c>
      <c r="D90" s="159" t="s">
        <v>1</v>
      </c>
      <c r="E90" s="159" t="s">
        <v>2</v>
      </c>
      <c r="F90" s="159" t="s">
        <v>3</v>
      </c>
      <c r="G90" s="159" t="s">
        <v>4</v>
      </c>
      <c r="H90" s="156" t="s">
        <v>5</v>
      </c>
      <c r="I90" s="159" t="s">
        <v>6</v>
      </c>
      <c r="J90" s="159"/>
      <c r="K90" s="159"/>
      <c r="L90" s="159"/>
      <c r="M90" s="159" t="s">
        <v>7</v>
      </c>
      <c r="N90" s="159"/>
      <c r="O90" s="159"/>
      <c r="P90" s="159"/>
    </row>
    <row r="91" spans="1:18" s="130" customFormat="1" ht="4.5" customHeight="1">
      <c r="B91" s="157"/>
      <c r="C91" s="159"/>
      <c r="D91" s="159"/>
      <c r="E91" s="159"/>
      <c r="F91" s="159"/>
      <c r="G91" s="159"/>
      <c r="H91" s="157"/>
      <c r="I91" s="159"/>
      <c r="J91" s="159"/>
      <c r="K91" s="159"/>
      <c r="L91" s="159"/>
      <c r="M91" s="159"/>
      <c r="N91" s="159"/>
      <c r="O91" s="159"/>
      <c r="P91" s="159"/>
    </row>
    <row r="92" spans="1:18" s="130" customFormat="1" hidden="1">
      <c r="B92" s="158"/>
      <c r="C92" s="159"/>
      <c r="D92" s="159"/>
      <c r="E92" s="159"/>
      <c r="F92" s="159"/>
      <c r="G92" s="159"/>
      <c r="H92" s="158"/>
      <c r="I92" s="159"/>
      <c r="J92" s="159"/>
      <c r="K92" s="159"/>
      <c r="L92" s="159"/>
      <c r="M92" s="159"/>
      <c r="N92" s="159"/>
      <c r="O92" s="159"/>
      <c r="P92" s="159"/>
    </row>
    <row r="93" spans="1:18" s="130" customFormat="1">
      <c r="B93" s="139"/>
      <c r="C93" s="139"/>
      <c r="D93" s="139"/>
      <c r="E93" s="139"/>
      <c r="F93" s="139"/>
      <c r="G93" s="139"/>
      <c r="H93" s="139"/>
      <c r="I93" s="139" t="s">
        <v>8</v>
      </c>
      <c r="J93" s="139" t="s">
        <v>9</v>
      </c>
      <c r="K93" s="139" t="s">
        <v>10</v>
      </c>
      <c r="L93" s="139" t="s">
        <v>11</v>
      </c>
      <c r="M93" s="139" t="s">
        <v>12</v>
      </c>
      <c r="N93" s="139" t="s">
        <v>13</v>
      </c>
      <c r="O93" s="139" t="s">
        <v>14</v>
      </c>
      <c r="P93" s="139" t="s">
        <v>15</v>
      </c>
      <c r="Q93" s="3"/>
      <c r="R93" s="7"/>
    </row>
    <row r="94" spans="1:18" s="130" customFormat="1">
      <c r="B94" s="58" t="s">
        <v>44</v>
      </c>
      <c r="C94" s="90" t="s">
        <v>21</v>
      </c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8" s="19" customFormat="1" ht="32.25" customHeight="1">
      <c r="B95" s="54" t="s">
        <v>70</v>
      </c>
      <c r="C95" s="80" t="s">
        <v>97</v>
      </c>
      <c r="D95" s="61">
        <v>65</v>
      </c>
      <c r="E95" s="47">
        <v>7.35</v>
      </c>
      <c r="F95" s="47">
        <v>10.15</v>
      </c>
      <c r="G95" s="47">
        <v>13.62</v>
      </c>
      <c r="H95" s="47">
        <v>166.5</v>
      </c>
      <c r="I95" s="47">
        <v>0.1</v>
      </c>
      <c r="J95" s="92">
        <v>0.05</v>
      </c>
      <c r="K95" s="47">
        <v>0.04</v>
      </c>
      <c r="L95" s="47">
        <v>0.5</v>
      </c>
      <c r="M95" s="47">
        <v>168.5</v>
      </c>
      <c r="N95" s="47">
        <v>8.6</v>
      </c>
      <c r="O95" s="47">
        <v>286.5</v>
      </c>
      <c r="P95" s="47">
        <v>0.35</v>
      </c>
      <c r="Q95" s="131"/>
      <c r="R95" s="134"/>
    </row>
    <row r="96" spans="1:18" s="19" customFormat="1" ht="30.75" customHeight="1">
      <c r="B96" s="54" t="s">
        <v>71</v>
      </c>
      <c r="C96" s="80" t="s">
        <v>148</v>
      </c>
      <c r="D96" s="61">
        <v>200</v>
      </c>
      <c r="E96" s="47">
        <v>6.28</v>
      </c>
      <c r="F96" s="47">
        <v>11.82</v>
      </c>
      <c r="G96" s="47">
        <v>26</v>
      </c>
      <c r="H96" s="47">
        <v>254.5</v>
      </c>
      <c r="I96" s="47">
        <v>5.6250000000000001E-2</v>
      </c>
      <c r="J96" s="47">
        <v>0.1</v>
      </c>
      <c r="K96" s="47">
        <v>0.04</v>
      </c>
      <c r="L96" s="47">
        <v>0.9</v>
      </c>
      <c r="M96" s="47">
        <v>189.5</v>
      </c>
      <c r="N96" s="47">
        <v>45.5</v>
      </c>
      <c r="O96" s="47">
        <v>224.1</v>
      </c>
      <c r="P96" s="47">
        <v>0.45</v>
      </c>
      <c r="Q96" s="11"/>
    </row>
    <row r="97" spans="1:18" s="17" customFormat="1" ht="34.5" customHeight="1">
      <c r="B97" s="99">
        <v>108</v>
      </c>
      <c r="C97" s="100" t="s">
        <v>115</v>
      </c>
      <c r="D97" s="48">
        <v>200</v>
      </c>
      <c r="E97" s="48">
        <v>1.5</v>
      </c>
      <c r="F97" s="48">
        <v>0</v>
      </c>
      <c r="G97" s="48">
        <v>15.6</v>
      </c>
      <c r="H97" s="48">
        <v>122</v>
      </c>
      <c r="I97" s="52">
        <v>0</v>
      </c>
      <c r="J97" s="52">
        <v>0</v>
      </c>
      <c r="K97" s="52">
        <v>0</v>
      </c>
      <c r="L97" s="52">
        <v>0</v>
      </c>
      <c r="M97" s="52">
        <v>1</v>
      </c>
      <c r="N97" s="52">
        <v>0</v>
      </c>
      <c r="O97" s="52">
        <v>0</v>
      </c>
      <c r="P97" s="52">
        <v>0.1</v>
      </c>
      <c r="Q97" s="13"/>
    </row>
    <row r="98" spans="1:18" s="19" customFormat="1" ht="27" customHeight="1">
      <c r="B98" s="99" t="s">
        <v>130</v>
      </c>
      <c r="C98" s="51" t="s">
        <v>22</v>
      </c>
      <c r="D98" s="52">
        <v>20</v>
      </c>
      <c r="E98" s="52">
        <v>1.52</v>
      </c>
      <c r="F98" s="52">
        <v>0.16</v>
      </c>
      <c r="G98" s="52">
        <v>9.84</v>
      </c>
      <c r="H98" s="52">
        <v>47</v>
      </c>
      <c r="I98" s="52">
        <v>0.01</v>
      </c>
      <c r="J98" s="52">
        <v>0</v>
      </c>
      <c r="K98" s="52">
        <v>0</v>
      </c>
      <c r="L98" s="52">
        <v>0</v>
      </c>
      <c r="M98" s="52">
        <v>4</v>
      </c>
      <c r="N98" s="52">
        <v>2.8</v>
      </c>
      <c r="O98" s="52">
        <v>2.56</v>
      </c>
      <c r="P98" s="53">
        <v>0.5</v>
      </c>
      <c r="Q98" s="131"/>
      <c r="R98" s="134"/>
    </row>
    <row r="99" spans="1:18" s="19" customFormat="1" ht="33" customHeight="1">
      <c r="B99" s="50" t="s">
        <v>131</v>
      </c>
      <c r="C99" s="111" t="s">
        <v>75</v>
      </c>
      <c r="D99" s="52">
        <v>20</v>
      </c>
      <c r="E99" s="52">
        <v>2.1</v>
      </c>
      <c r="F99" s="52">
        <v>0.1</v>
      </c>
      <c r="G99" s="52">
        <v>4.2</v>
      </c>
      <c r="H99" s="52">
        <v>36.200000000000003</v>
      </c>
      <c r="I99" s="52">
        <v>3.5999999999999997E-2</v>
      </c>
      <c r="J99" s="52">
        <v>0</v>
      </c>
      <c r="K99" s="52">
        <v>0</v>
      </c>
      <c r="L99" s="52">
        <v>0</v>
      </c>
      <c r="M99" s="52">
        <v>10.5</v>
      </c>
      <c r="N99" s="52">
        <v>2.1</v>
      </c>
      <c r="O99" s="52">
        <v>94.2</v>
      </c>
      <c r="P99" s="53">
        <v>0.4</v>
      </c>
      <c r="Q99" s="131"/>
      <c r="R99" s="134"/>
    </row>
    <row r="100" spans="1:18" s="17" customFormat="1" ht="18.75" customHeight="1">
      <c r="B100" s="79"/>
      <c r="C100" s="55" t="s">
        <v>142</v>
      </c>
      <c r="D100" s="52">
        <f>SUM(D95:D99)</f>
        <v>505</v>
      </c>
      <c r="E100" s="105">
        <f t="shared" ref="E100:P100" si="12">SUM(E95:E99)</f>
        <v>18.75</v>
      </c>
      <c r="F100" s="105">
        <f t="shared" si="12"/>
        <v>22.23</v>
      </c>
      <c r="G100" s="105">
        <f t="shared" si="12"/>
        <v>69.260000000000005</v>
      </c>
      <c r="H100" s="105">
        <f t="shared" si="12"/>
        <v>626.20000000000005</v>
      </c>
      <c r="I100" s="105">
        <f t="shared" si="12"/>
        <v>0.20225000000000001</v>
      </c>
      <c r="J100" s="105">
        <f t="shared" si="12"/>
        <v>0.15000000000000002</v>
      </c>
      <c r="K100" s="105">
        <f t="shared" si="12"/>
        <v>0.08</v>
      </c>
      <c r="L100" s="105">
        <f t="shared" si="12"/>
        <v>1.4</v>
      </c>
      <c r="M100" s="105">
        <f t="shared" si="12"/>
        <v>373.5</v>
      </c>
      <c r="N100" s="105">
        <f t="shared" si="12"/>
        <v>59</v>
      </c>
      <c r="O100" s="105">
        <f t="shared" si="12"/>
        <v>607.36</v>
      </c>
      <c r="P100" s="105">
        <f t="shared" si="12"/>
        <v>1.7999999999999998</v>
      </c>
      <c r="Q100" s="24"/>
    </row>
    <row r="101" spans="1:18" s="17" customFormat="1">
      <c r="B101" s="95"/>
      <c r="C101" s="114" t="s">
        <v>20</v>
      </c>
      <c r="D101" s="97"/>
      <c r="E101" s="115"/>
      <c r="F101" s="115"/>
      <c r="G101" s="115"/>
      <c r="H101" s="115"/>
      <c r="I101" s="97"/>
      <c r="J101" s="97"/>
      <c r="K101" s="97"/>
      <c r="L101" s="97"/>
      <c r="M101" s="97"/>
      <c r="N101" s="97"/>
      <c r="O101" s="97"/>
      <c r="P101" s="97"/>
      <c r="Q101" s="18"/>
    </row>
    <row r="102" spans="1:18" s="126" customFormat="1">
      <c r="B102" s="54" t="s">
        <v>133</v>
      </c>
      <c r="C102" s="60" t="s">
        <v>137</v>
      </c>
      <c r="D102" s="127">
        <v>60</v>
      </c>
      <c r="E102" s="128">
        <v>1.88</v>
      </c>
      <c r="F102" s="128">
        <v>1.97</v>
      </c>
      <c r="G102" s="128">
        <v>4.1900000000000004</v>
      </c>
      <c r="H102" s="128">
        <v>46.73</v>
      </c>
      <c r="I102" s="128">
        <v>0</v>
      </c>
      <c r="J102" s="128">
        <v>7.21</v>
      </c>
      <c r="K102" s="128">
        <v>0</v>
      </c>
      <c r="L102" s="128">
        <v>0.42</v>
      </c>
      <c r="M102" s="128">
        <v>25.2</v>
      </c>
      <c r="N102" s="128">
        <v>10.29</v>
      </c>
      <c r="O102" s="128">
        <v>17.64</v>
      </c>
      <c r="P102" s="128">
        <v>0.84</v>
      </c>
      <c r="Q102" s="129"/>
    </row>
    <row r="103" spans="1:18" s="25" customFormat="1" ht="30.75" customHeight="1">
      <c r="B103" s="62" t="s">
        <v>32</v>
      </c>
      <c r="C103" s="88" t="s">
        <v>33</v>
      </c>
      <c r="D103" s="64">
        <v>200</v>
      </c>
      <c r="E103" s="138">
        <v>10.1</v>
      </c>
      <c r="F103" s="138">
        <v>7.3</v>
      </c>
      <c r="G103" s="138">
        <v>48.4</v>
      </c>
      <c r="H103" s="138">
        <v>187.3</v>
      </c>
      <c r="I103" s="138">
        <v>0.1</v>
      </c>
      <c r="J103" s="138">
        <v>0.4</v>
      </c>
      <c r="K103" s="138">
        <v>0.7</v>
      </c>
      <c r="L103" s="138">
        <v>0.1</v>
      </c>
      <c r="M103" s="138">
        <v>31.6</v>
      </c>
      <c r="N103" s="138">
        <v>14.5</v>
      </c>
      <c r="O103" s="138">
        <v>95.3</v>
      </c>
      <c r="P103" s="138">
        <v>1.2</v>
      </c>
      <c r="Q103" s="15"/>
    </row>
    <row r="104" spans="1:18" s="130" customFormat="1">
      <c r="B104" s="57" t="s">
        <v>144</v>
      </c>
      <c r="C104" s="91" t="s">
        <v>153</v>
      </c>
      <c r="D104" s="59">
        <v>90</v>
      </c>
      <c r="E104" s="59">
        <v>14.18</v>
      </c>
      <c r="F104" s="59">
        <v>18.079999999999998</v>
      </c>
      <c r="G104" s="59">
        <v>4.18</v>
      </c>
      <c r="H104" s="59">
        <v>246.5</v>
      </c>
      <c r="I104" s="59">
        <v>0.11</v>
      </c>
      <c r="J104" s="59">
        <v>0</v>
      </c>
      <c r="K104" s="59">
        <v>0</v>
      </c>
      <c r="L104" s="59">
        <v>0.24</v>
      </c>
      <c r="M104" s="59">
        <v>24.72</v>
      </c>
      <c r="N104" s="59">
        <v>11.1</v>
      </c>
      <c r="O104" s="59">
        <v>126.72</v>
      </c>
      <c r="P104" s="59">
        <v>0.24</v>
      </c>
      <c r="R104" s="7"/>
    </row>
    <row r="105" spans="1:18" s="26" customFormat="1" ht="18.75" customHeight="1">
      <c r="B105" s="57" t="s">
        <v>51</v>
      </c>
      <c r="C105" s="91" t="s">
        <v>52</v>
      </c>
      <c r="D105" s="59">
        <v>150</v>
      </c>
      <c r="E105" s="59">
        <v>3.5</v>
      </c>
      <c r="F105" s="59">
        <v>6.5</v>
      </c>
      <c r="G105" s="59">
        <v>11.5</v>
      </c>
      <c r="H105" s="59">
        <v>85.6</v>
      </c>
      <c r="I105" s="59">
        <v>0</v>
      </c>
      <c r="J105" s="59">
        <v>16.5</v>
      </c>
      <c r="K105" s="59">
        <v>0.01</v>
      </c>
      <c r="L105" s="59">
        <v>0.9</v>
      </c>
      <c r="M105" s="59">
        <v>60.4</v>
      </c>
      <c r="N105" s="59">
        <v>15.6</v>
      </c>
      <c r="O105" s="59">
        <v>95.6</v>
      </c>
      <c r="P105" s="69">
        <v>0.6</v>
      </c>
      <c r="Q105" s="8"/>
    </row>
    <row r="106" spans="1:18" s="130" customFormat="1">
      <c r="A106" s="26"/>
      <c r="B106" s="54" t="s">
        <v>53</v>
      </c>
      <c r="C106" s="77" t="s">
        <v>54</v>
      </c>
      <c r="D106" s="69">
        <v>200</v>
      </c>
      <c r="E106" s="69">
        <v>1.67</v>
      </c>
      <c r="F106" s="69">
        <v>2.78</v>
      </c>
      <c r="G106" s="69">
        <v>12.78</v>
      </c>
      <c r="H106" s="69">
        <v>50.22</v>
      </c>
      <c r="I106" s="69">
        <v>0.33</v>
      </c>
      <c r="J106" s="69">
        <v>0.55000000000000004</v>
      </c>
      <c r="K106" s="69">
        <v>1.0999999999999999E-2</v>
      </c>
      <c r="L106" s="69">
        <v>1.0999999999999999E-2</v>
      </c>
      <c r="M106" s="69">
        <v>161.66999999999999</v>
      </c>
      <c r="N106" s="69">
        <v>11.55</v>
      </c>
      <c r="O106" s="69">
        <v>161.78</v>
      </c>
      <c r="P106" s="69">
        <v>0.44</v>
      </c>
      <c r="Q106" s="8"/>
    </row>
    <row r="107" spans="1:18" s="19" customFormat="1" ht="27" customHeight="1">
      <c r="B107" s="99" t="s">
        <v>130</v>
      </c>
      <c r="C107" s="51" t="s">
        <v>22</v>
      </c>
      <c r="D107" s="52">
        <v>20</v>
      </c>
      <c r="E107" s="52">
        <v>1.52</v>
      </c>
      <c r="F107" s="52">
        <v>0.16</v>
      </c>
      <c r="G107" s="52">
        <v>9.84</v>
      </c>
      <c r="H107" s="52">
        <v>47</v>
      </c>
      <c r="I107" s="52">
        <v>0.01</v>
      </c>
      <c r="J107" s="52">
        <v>0</v>
      </c>
      <c r="K107" s="52">
        <v>0</v>
      </c>
      <c r="L107" s="52">
        <v>0</v>
      </c>
      <c r="M107" s="52">
        <v>4</v>
      </c>
      <c r="N107" s="52">
        <v>2.8</v>
      </c>
      <c r="O107" s="52">
        <v>2.56</v>
      </c>
      <c r="P107" s="53">
        <v>0.5</v>
      </c>
      <c r="Q107" s="131"/>
      <c r="R107" s="134"/>
    </row>
    <row r="108" spans="1:18" s="19" customFormat="1" ht="33" customHeight="1">
      <c r="B108" s="50" t="s">
        <v>131</v>
      </c>
      <c r="C108" s="51" t="s">
        <v>75</v>
      </c>
      <c r="D108" s="52">
        <v>20</v>
      </c>
      <c r="E108" s="52">
        <v>1.5</v>
      </c>
      <c r="F108" s="52">
        <v>0.24</v>
      </c>
      <c r="G108" s="52">
        <v>6.4</v>
      </c>
      <c r="H108" s="52">
        <v>15.1</v>
      </c>
      <c r="I108" s="52">
        <v>0.03</v>
      </c>
      <c r="J108" s="52">
        <v>0</v>
      </c>
      <c r="K108" s="52">
        <v>0</v>
      </c>
      <c r="L108" s="52">
        <v>0</v>
      </c>
      <c r="M108" s="52">
        <v>15.6</v>
      </c>
      <c r="N108" s="52">
        <v>6.1</v>
      </c>
      <c r="O108" s="52">
        <v>35.4</v>
      </c>
      <c r="P108" s="53">
        <v>0.2</v>
      </c>
      <c r="Q108" s="131"/>
      <c r="R108" s="134"/>
    </row>
    <row r="109" spans="1:18" s="20" customFormat="1">
      <c r="B109" s="72"/>
      <c r="C109" s="89" t="s">
        <v>143</v>
      </c>
      <c r="D109" s="74">
        <f t="shared" ref="D109:P109" si="13">SUM(D102:D108)</f>
        <v>740</v>
      </c>
      <c r="E109" s="78">
        <f t="shared" si="13"/>
        <v>34.35</v>
      </c>
      <c r="F109" s="78">
        <f t="shared" si="13"/>
        <v>37.029999999999994</v>
      </c>
      <c r="G109" s="78">
        <f t="shared" si="13"/>
        <v>97.29</v>
      </c>
      <c r="H109" s="78">
        <f t="shared" si="13"/>
        <v>678.45</v>
      </c>
      <c r="I109" s="78">
        <f t="shared" si="13"/>
        <v>0.58000000000000007</v>
      </c>
      <c r="J109" s="78">
        <f t="shared" si="13"/>
        <v>24.66</v>
      </c>
      <c r="K109" s="78">
        <f t="shared" si="13"/>
        <v>0.72099999999999997</v>
      </c>
      <c r="L109" s="78">
        <f t="shared" si="13"/>
        <v>1.671</v>
      </c>
      <c r="M109" s="78">
        <f t="shared" si="13"/>
        <v>323.19</v>
      </c>
      <c r="N109" s="78">
        <f t="shared" si="13"/>
        <v>71.94</v>
      </c>
      <c r="O109" s="78">
        <f t="shared" si="13"/>
        <v>535</v>
      </c>
      <c r="P109" s="78">
        <f t="shared" si="13"/>
        <v>4.0200000000000005</v>
      </c>
      <c r="Q109" s="5"/>
    </row>
    <row r="110" spans="1:18" s="20" customFormat="1">
      <c r="B110" s="72"/>
      <c r="C110" s="116" t="s">
        <v>104</v>
      </c>
      <c r="D110" s="74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5"/>
    </row>
    <row r="111" spans="1:18" s="19" customFormat="1" ht="18.75" customHeight="1">
      <c r="B111" s="54" t="s">
        <v>68</v>
      </c>
      <c r="C111" s="77" t="s">
        <v>99</v>
      </c>
      <c r="D111" s="61">
        <v>200</v>
      </c>
      <c r="E111" s="47">
        <v>3.5</v>
      </c>
      <c r="F111" s="47">
        <v>4.4000000000000004</v>
      </c>
      <c r="G111" s="47">
        <v>30.5</v>
      </c>
      <c r="H111" s="47">
        <v>118.81</v>
      </c>
      <c r="I111" s="47">
        <v>0.2</v>
      </c>
      <c r="J111" s="47">
        <v>0.5</v>
      </c>
      <c r="K111" s="47">
        <v>0.02</v>
      </c>
      <c r="L111" s="47">
        <v>0</v>
      </c>
      <c r="M111" s="47">
        <v>5.4</v>
      </c>
      <c r="N111" s="47">
        <v>0.01</v>
      </c>
      <c r="O111" s="47">
        <v>2E-3</v>
      </c>
      <c r="P111" s="47">
        <v>1E-3</v>
      </c>
      <c r="Q111" s="131"/>
      <c r="R111" s="134"/>
    </row>
    <row r="112" spans="1:18" s="19" customFormat="1" ht="30.75" customHeight="1">
      <c r="B112" s="54" t="s">
        <v>90</v>
      </c>
      <c r="C112" s="77" t="s">
        <v>100</v>
      </c>
      <c r="D112" s="61">
        <v>50</v>
      </c>
      <c r="E112" s="47">
        <v>2.2000000000000002</v>
      </c>
      <c r="F112" s="47">
        <v>1.6</v>
      </c>
      <c r="G112" s="47">
        <v>14.6</v>
      </c>
      <c r="H112" s="48">
        <v>116.19</v>
      </c>
      <c r="I112" s="47">
        <v>0.1</v>
      </c>
      <c r="J112" s="47">
        <v>0.5</v>
      </c>
      <c r="K112" s="47">
        <v>0.01</v>
      </c>
      <c r="L112" s="47">
        <v>0.2</v>
      </c>
      <c r="M112" s="47">
        <v>10.5</v>
      </c>
      <c r="N112" s="47">
        <v>4.5999999999999996</v>
      </c>
      <c r="O112" s="47">
        <v>90.6</v>
      </c>
      <c r="P112" s="47">
        <v>0.1</v>
      </c>
      <c r="Q112" s="11"/>
    </row>
    <row r="113" spans="2:18" s="1" customFormat="1">
      <c r="B113" s="73"/>
      <c r="C113" s="108" t="s">
        <v>181</v>
      </c>
      <c r="D113" s="74"/>
      <c r="E113" s="78">
        <f t="shared" ref="E113:P113" si="14">SUM(E111:E112)</f>
        <v>5.7</v>
      </c>
      <c r="F113" s="78">
        <f t="shared" si="14"/>
        <v>6</v>
      </c>
      <c r="G113" s="78">
        <f t="shared" si="14"/>
        <v>45.1</v>
      </c>
      <c r="H113" s="78">
        <f t="shared" si="14"/>
        <v>235</v>
      </c>
      <c r="I113" s="78">
        <f t="shared" si="14"/>
        <v>0.30000000000000004</v>
      </c>
      <c r="J113" s="78">
        <f t="shared" si="14"/>
        <v>1</v>
      </c>
      <c r="K113" s="78">
        <f t="shared" si="14"/>
        <v>0.03</v>
      </c>
      <c r="L113" s="78">
        <f t="shared" si="14"/>
        <v>0.2</v>
      </c>
      <c r="M113" s="78">
        <f t="shared" si="14"/>
        <v>15.9</v>
      </c>
      <c r="N113" s="78">
        <f t="shared" si="14"/>
        <v>4.6099999999999994</v>
      </c>
      <c r="O113" s="78">
        <f t="shared" si="14"/>
        <v>90.60199999999999</v>
      </c>
      <c r="P113" s="78">
        <f t="shared" si="14"/>
        <v>0.10100000000000001</v>
      </c>
    </row>
    <row r="114" spans="2:18" s="130" customFormat="1" ht="15" customHeight="1">
      <c r="B114" s="60"/>
      <c r="C114" s="73" t="s">
        <v>18</v>
      </c>
      <c r="D114" s="69"/>
      <c r="E114" s="78">
        <f t="shared" ref="E114:P114" si="15">SUM(E100+E109+E113)</f>
        <v>58.800000000000004</v>
      </c>
      <c r="F114" s="78">
        <f t="shared" si="15"/>
        <v>65.259999999999991</v>
      </c>
      <c r="G114" s="78">
        <f t="shared" si="15"/>
        <v>211.65</v>
      </c>
      <c r="H114" s="78">
        <f t="shared" si="15"/>
        <v>1539.65</v>
      </c>
      <c r="I114" s="78">
        <f t="shared" si="15"/>
        <v>1.0822500000000002</v>
      </c>
      <c r="J114" s="78">
        <f t="shared" si="15"/>
        <v>25.81</v>
      </c>
      <c r="K114" s="78">
        <f t="shared" si="15"/>
        <v>0.83099999999999996</v>
      </c>
      <c r="L114" s="78">
        <f t="shared" si="15"/>
        <v>3.2709999999999999</v>
      </c>
      <c r="M114" s="78">
        <f t="shared" si="15"/>
        <v>712.59</v>
      </c>
      <c r="N114" s="78">
        <f t="shared" si="15"/>
        <v>135.55000000000001</v>
      </c>
      <c r="O114" s="78">
        <f t="shared" si="15"/>
        <v>1232.9620000000002</v>
      </c>
      <c r="P114" s="78">
        <f t="shared" si="15"/>
        <v>5.9210000000000003</v>
      </c>
    </row>
    <row r="115" spans="2:18" s="7" customFormat="1" ht="15" customHeight="1">
      <c r="B115" s="141"/>
      <c r="C115" s="152"/>
      <c r="D115" s="143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</row>
    <row r="116" spans="2:18" s="130" customFormat="1" ht="30" customHeight="1">
      <c r="B116" s="156" t="s">
        <v>19</v>
      </c>
      <c r="C116" s="159" t="s">
        <v>139</v>
      </c>
      <c r="D116" s="159" t="s">
        <v>1</v>
      </c>
      <c r="E116" s="159" t="s">
        <v>2</v>
      </c>
      <c r="F116" s="159" t="s">
        <v>3</v>
      </c>
      <c r="G116" s="159" t="s">
        <v>4</v>
      </c>
      <c r="H116" s="156" t="s">
        <v>5</v>
      </c>
      <c r="I116" s="159" t="s">
        <v>6</v>
      </c>
      <c r="J116" s="159"/>
      <c r="K116" s="159"/>
      <c r="L116" s="159"/>
      <c r="M116" s="159" t="s">
        <v>7</v>
      </c>
      <c r="N116" s="159"/>
      <c r="O116" s="159"/>
      <c r="P116" s="159"/>
    </row>
    <row r="117" spans="2:18" s="130" customFormat="1" ht="6.75" customHeight="1">
      <c r="B117" s="157"/>
      <c r="C117" s="159"/>
      <c r="D117" s="159"/>
      <c r="E117" s="159"/>
      <c r="F117" s="159"/>
      <c r="G117" s="159"/>
      <c r="H117" s="157"/>
      <c r="I117" s="159"/>
      <c r="J117" s="159"/>
      <c r="K117" s="159"/>
      <c r="L117" s="159"/>
      <c r="M117" s="159"/>
      <c r="N117" s="159"/>
      <c r="O117" s="159"/>
      <c r="P117" s="159"/>
    </row>
    <row r="118" spans="2:18" s="130" customFormat="1" hidden="1">
      <c r="B118" s="158"/>
      <c r="C118" s="159"/>
      <c r="D118" s="159"/>
      <c r="E118" s="159"/>
      <c r="F118" s="159"/>
      <c r="G118" s="159"/>
      <c r="H118" s="158"/>
      <c r="I118" s="159"/>
      <c r="J118" s="159"/>
      <c r="K118" s="159"/>
      <c r="L118" s="159"/>
      <c r="M118" s="159"/>
      <c r="N118" s="159"/>
      <c r="O118" s="159"/>
      <c r="P118" s="159"/>
    </row>
    <row r="119" spans="2:18" s="130" customFormat="1">
      <c r="B119" s="139"/>
      <c r="C119" s="139"/>
      <c r="D119" s="139"/>
      <c r="E119" s="139"/>
      <c r="F119" s="139"/>
      <c r="G119" s="139"/>
      <c r="H119" s="139"/>
      <c r="I119" s="139" t="s">
        <v>8</v>
      </c>
      <c r="J119" s="139" t="s">
        <v>9</v>
      </c>
      <c r="K119" s="139" t="s">
        <v>10</v>
      </c>
      <c r="L119" s="139" t="s">
        <v>11</v>
      </c>
      <c r="M119" s="139" t="s">
        <v>12</v>
      </c>
      <c r="N119" s="139" t="s">
        <v>13</v>
      </c>
      <c r="O119" s="139" t="s">
        <v>14</v>
      </c>
      <c r="P119" s="139" t="s">
        <v>15</v>
      </c>
      <c r="Q119" s="3"/>
      <c r="R119" s="7"/>
    </row>
    <row r="120" spans="2:18" s="130" customFormat="1">
      <c r="B120" s="58" t="s">
        <v>45</v>
      </c>
      <c r="C120" s="82" t="s">
        <v>21</v>
      </c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R120" s="7"/>
    </row>
    <row r="121" spans="2:18" s="19" customFormat="1" ht="30" customHeight="1">
      <c r="B121" s="54" t="s">
        <v>70</v>
      </c>
      <c r="C121" s="80" t="s">
        <v>129</v>
      </c>
      <c r="D121" s="61">
        <v>100</v>
      </c>
      <c r="E121" s="47">
        <v>0</v>
      </c>
      <c r="F121" s="47">
        <v>0.3</v>
      </c>
      <c r="G121" s="47">
        <v>11.25</v>
      </c>
      <c r="H121" s="47">
        <v>57</v>
      </c>
      <c r="I121" s="47">
        <v>0.01</v>
      </c>
      <c r="J121" s="47">
        <v>15.6</v>
      </c>
      <c r="K121" s="47">
        <v>0.09</v>
      </c>
      <c r="L121" s="47">
        <v>1.5</v>
      </c>
      <c r="M121" s="47">
        <v>85.4</v>
      </c>
      <c r="N121" s="47">
        <v>15.4</v>
      </c>
      <c r="O121" s="47">
        <v>10.3</v>
      </c>
      <c r="P121" s="47">
        <v>0.1</v>
      </c>
      <c r="Q121" s="131"/>
      <c r="R121" s="134"/>
    </row>
    <row r="122" spans="2:18" s="19" customFormat="1" ht="26.25" customHeight="1">
      <c r="B122" s="54" t="s">
        <v>78</v>
      </c>
      <c r="C122" s="80" t="s">
        <v>116</v>
      </c>
      <c r="D122" s="61">
        <v>90</v>
      </c>
      <c r="E122" s="47">
        <v>6.5</v>
      </c>
      <c r="F122" s="47">
        <v>8.6</v>
      </c>
      <c r="G122" s="47">
        <v>11.22</v>
      </c>
      <c r="H122" s="47">
        <v>184.5</v>
      </c>
      <c r="I122" s="47">
        <v>0.05</v>
      </c>
      <c r="J122" s="47">
        <v>1.5</v>
      </c>
      <c r="K122" s="47">
        <v>3.5999999999999997E-2</v>
      </c>
      <c r="L122" s="47">
        <v>0.4</v>
      </c>
      <c r="M122" s="47">
        <v>45.2</v>
      </c>
      <c r="N122" s="47">
        <v>12.6</v>
      </c>
      <c r="O122" s="47">
        <v>41.3</v>
      </c>
      <c r="P122" s="47">
        <v>0.6</v>
      </c>
      <c r="Q122" s="131"/>
      <c r="R122" s="134"/>
    </row>
    <row r="123" spans="2:18" s="19" customFormat="1" ht="18.75" customHeight="1">
      <c r="B123" s="70" t="s">
        <v>67</v>
      </c>
      <c r="C123" s="71" t="s">
        <v>112</v>
      </c>
      <c r="D123" s="48">
        <v>150</v>
      </c>
      <c r="E123" s="48">
        <v>4.05</v>
      </c>
      <c r="F123" s="48">
        <v>3.9</v>
      </c>
      <c r="G123" s="48">
        <v>19.8</v>
      </c>
      <c r="H123" s="48">
        <v>138.37</v>
      </c>
      <c r="I123" s="69">
        <v>3.6999999999999998E-2</v>
      </c>
      <c r="J123" s="69">
        <v>0</v>
      </c>
      <c r="K123" s="69">
        <v>0.3</v>
      </c>
      <c r="L123" s="69">
        <v>0</v>
      </c>
      <c r="M123" s="69">
        <v>79.2</v>
      </c>
      <c r="N123" s="69">
        <v>34.200000000000003</v>
      </c>
      <c r="O123" s="69">
        <v>172.95</v>
      </c>
      <c r="P123" s="69">
        <v>0.45</v>
      </c>
      <c r="Q123" s="39"/>
      <c r="R123" s="134"/>
    </row>
    <row r="124" spans="2:18" s="17" customFormat="1" ht="18.75" customHeight="1">
      <c r="B124" s="54" t="s">
        <v>79</v>
      </c>
      <c r="C124" s="80" t="s">
        <v>28</v>
      </c>
      <c r="D124" s="69">
        <v>200</v>
      </c>
      <c r="E124" s="69">
        <v>0.05</v>
      </c>
      <c r="F124" s="69">
        <v>0.01</v>
      </c>
      <c r="G124" s="69">
        <v>15.31</v>
      </c>
      <c r="H124" s="69">
        <v>61.62</v>
      </c>
      <c r="I124" s="69">
        <v>0.04</v>
      </c>
      <c r="J124" s="69">
        <v>1.5</v>
      </c>
      <c r="K124" s="69">
        <v>0</v>
      </c>
      <c r="L124" s="69">
        <v>0.5</v>
      </c>
      <c r="M124" s="69">
        <v>18.600000000000001</v>
      </c>
      <c r="N124" s="69">
        <v>1.5</v>
      </c>
      <c r="O124" s="69">
        <v>15.3</v>
      </c>
      <c r="P124" s="69">
        <v>0.2</v>
      </c>
      <c r="Q124" s="13"/>
    </row>
    <row r="125" spans="2:18" s="19" customFormat="1" ht="28.5" customHeight="1">
      <c r="B125" s="99" t="s">
        <v>130</v>
      </c>
      <c r="C125" s="51" t="s">
        <v>22</v>
      </c>
      <c r="D125" s="52">
        <v>20</v>
      </c>
      <c r="E125" s="52">
        <v>1.52</v>
      </c>
      <c r="F125" s="52">
        <v>0.16</v>
      </c>
      <c r="G125" s="52">
        <v>9.84</v>
      </c>
      <c r="H125" s="52">
        <v>47</v>
      </c>
      <c r="I125" s="52">
        <v>0.01</v>
      </c>
      <c r="J125" s="52">
        <v>0</v>
      </c>
      <c r="K125" s="52">
        <v>0</v>
      </c>
      <c r="L125" s="52">
        <v>0</v>
      </c>
      <c r="M125" s="52">
        <v>4</v>
      </c>
      <c r="N125" s="52">
        <v>2.8</v>
      </c>
      <c r="O125" s="52">
        <v>2.56</v>
      </c>
      <c r="P125" s="53">
        <v>0.5</v>
      </c>
      <c r="Q125" s="131"/>
      <c r="R125" s="134"/>
    </row>
    <row r="126" spans="2:18" s="19" customFormat="1" ht="36" customHeight="1">
      <c r="B126" s="50" t="s">
        <v>131</v>
      </c>
      <c r="C126" s="111" t="s">
        <v>75</v>
      </c>
      <c r="D126" s="52">
        <v>20</v>
      </c>
      <c r="E126" s="52">
        <v>2.1</v>
      </c>
      <c r="F126" s="52">
        <v>0.1</v>
      </c>
      <c r="G126" s="52">
        <v>4.2</v>
      </c>
      <c r="H126" s="52">
        <v>36.200000000000003</v>
      </c>
      <c r="I126" s="52">
        <v>3.5999999999999997E-2</v>
      </c>
      <c r="J126" s="52">
        <v>0</v>
      </c>
      <c r="K126" s="52">
        <v>0</v>
      </c>
      <c r="L126" s="52">
        <v>0</v>
      </c>
      <c r="M126" s="52">
        <v>10.5</v>
      </c>
      <c r="N126" s="52">
        <v>2.1</v>
      </c>
      <c r="O126" s="52">
        <v>94.2</v>
      </c>
      <c r="P126" s="53">
        <v>0.4</v>
      </c>
      <c r="Q126" s="131"/>
      <c r="R126" s="134"/>
    </row>
    <row r="127" spans="2:18" s="19" customFormat="1" ht="33" customHeight="1">
      <c r="B127" s="60"/>
      <c r="C127" s="55" t="s">
        <v>142</v>
      </c>
      <c r="D127" s="48">
        <f>SUM(D121:D126)</f>
        <v>580</v>
      </c>
      <c r="E127" s="49">
        <f t="shared" ref="E127:P127" si="16">SUM(E121:E126)</f>
        <v>14.22</v>
      </c>
      <c r="F127" s="49">
        <f t="shared" si="16"/>
        <v>13.07</v>
      </c>
      <c r="G127" s="49">
        <f t="shared" si="16"/>
        <v>71.62</v>
      </c>
      <c r="H127" s="49">
        <f t="shared" si="16"/>
        <v>524.69000000000005</v>
      </c>
      <c r="I127" s="49">
        <f t="shared" si="16"/>
        <v>0.18300000000000002</v>
      </c>
      <c r="J127" s="49">
        <f t="shared" si="16"/>
        <v>18.600000000000001</v>
      </c>
      <c r="K127" s="49">
        <f t="shared" si="16"/>
        <v>0.42599999999999999</v>
      </c>
      <c r="L127" s="49">
        <f t="shared" si="16"/>
        <v>2.4</v>
      </c>
      <c r="M127" s="49">
        <f t="shared" si="16"/>
        <v>242.9</v>
      </c>
      <c r="N127" s="49">
        <f t="shared" si="16"/>
        <v>68.599999999999994</v>
      </c>
      <c r="O127" s="49">
        <f t="shared" si="16"/>
        <v>336.61</v>
      </c>
      <c r="P127" s="49">
        <f t="shared" si="16"/>
        <v>2.25</v>
      </c>
      <c r="Q127" s="20"/>
      <c r="R127" s="134"/>
    </row>
    <row r="128" spans="2:18" s="19" customFormat="1" ht="18.75" customHeight="1">
      <c r="B128" s="46"/>
      <c r="C128" s="82" t="s">
        <v>20</v>
      </c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R128" s="134"/>
    </row>
    <row r="129" spans="1:18" s="19" customFormat="1" ht="32.25" customHeight="1">
      <c r="B129" s="54" t="s">
        <v>154</v>
      </c>
      <c r="C129" s="80" t="s">
        <v>138</v>
      </c>
      <c r="D129" s="124">
        <v>60</v>
      </c>
      <c r="E129" s="125">
        <v>0.73</v>
      </c>
      <c r="F129" s="125">
        <v>0.56000000000000005</v>
      </c>
      <c r="G129" s="125">
        <v>3</v>
      </c>
      <c r="H129" s="125">
        <v>103.6</v>
      </c>
      <c r="I129" s="125">
        <v>0</v>
      </c>
      <c r="J129" s="125">
        <v>15.5</v>
      </c>
      <c r="K129" s="125">
        <v>0</v>
      </c>
      <c r="L129" s="125">
        <v>0.1</v>
      </c>
      <c r="M129" s="125">
        <v>60</v>
      </c>
      <c r="N129" s="125">
        <v>24.5</v>
      </c>
      <c r="O129" s="125">
        <v>42</v>
      </c>
      <c r="P129" s="125">
        <v>2</v>
      </c>
      <c r="Q129" s="134"/>
    </row>
    <row r="130" spans="1:18" s="17" customFormat="1" ht="46.5" customHeight="1">
      <c r="B130" s="101" t="s">
        <v>31</v>
      </c>
      <c r="C130" s="102" t="s">
        <v>172</v>
      </c>
      <c r="D130" s="112">
        <v>210</v>
      </c>
      <c r="E130" s="113">
        <v>3.88</v>
      </c>
      <c r="F130" s="113">
        <v>2.2999999999999998</v>
      </c>
      <c r="G130" s="113">
        <v>21.6</v>
      </c>
      <c r="H130" s="113">
        <v>146.19999999999999</v>
      </c>
      <c r="I130" s="113">
        <v>0.16</v>
      </c>
      <c r="J130" s="113">
        <v>1</v>
      </c>
      <c r="K130" s="113">
        <v>0.09</v>
      </c>
      <c r="L130" s="113">
        <v>2</v>
      </c>
      <c r="M130" s="113">
        <v>65.2</v>
      </c>
      <c r="N130" s="113">
        <v>15.6</v>
      </c>
      <c r="O130" s="113">
        <v>105.6</v>
      </c>
      <c r="P130" s="113">
        <v>0.6</v>
      </c>
      <c r="Q130" s="14"/>
      <c r="R130" s="18"/>
    </row>
    <row r="131" spans="1:18" s="30" customFormat="1" ht="32.25" customHeight="1">
      <c r="B131" s="54" t="s">
        <v>26</v>
      </c>
      <c r="C131" s="80" t="s">
        <v>48</v>
      </c>
      <c r="D131" s="69">
        <v>240</v>
      </c>
      <c r="E131" s="125">
        <v>21.23</v>
      </c>
      <c r="F131" s="125">
        <v>14.8</v>
      </c>
      <c r="G131" s="125">
        <v>44.76</v>
      </c>
      <c r="H131" s="125">
        <v>328.8</v>
      </c>
      <c r="I131" s="125">
        <v>0.13</v>
      </c>
      <c r="J131" s="125">
        <v>7.55</v>
      </c>
      <c r="K131" s="125">
        <v>0.17</v>
      </c>
      <c r="L131" s="125">
        <v>0</v>
      </c>
      <c r="M131" s="125">
        <v>58.05</v>
      </c>
      <c r="N131" s="125">
        <v>67.680000000000007</v>
      </c>
      <c r="O131" s="125">
        <v>219.6</v>
      </c>
      <c r="P131" s="125">
        <v>2.4700000000000002</v>
      </c>
      <c r="Q131" s="12"/>
      <c r="R131" s="29"/>
    </row>
    <row r="132" spans="1:18" s="19" customFormat="1" ht="31.5" customHeight="1">
      <c r="B132" s="54" t="s">
        <v>72</v>
      </c>
      <c r="C132" s="80" t="s">
        <v>17</v>
      </c>
      <c r="D132" s="69">
        <v>200</v>
      </c>
      <c r="E132" s="69">
        <v>0.12</v>
      </c>
      <c r="F132" s="69">
        <v>0</v>
      </c>
      <c r="G132" s="69">
        <v>12.04</v>
      </c>
      <c r="H132" s="69">
        <v>48.64</v>
      </c>
      <c r="I132" s="69">
        <v>0.04</v>
      </c>
      <c r="J132" s="69">
        <v>0</v>
      </c>
      <c r="K132" s="69">
        <v>0</v>
      </c>
      <c r="L132" s="69">
        <v>0</v>
      </c>
      <c r="M132" s="69">
        <v>16.5</v>
      </c>
      <c r="N132" s="69">
        <v>3</v>
      </c>
      <c r="O132" s="69">
        <v>12.6</v>
      </c>
      <c r="P132" s="93">
        <v>2</v>
      </c>
      <c r="Q132" s="131"/>
    </row>
    <row r="133" spans="1:18" s="19" customFormat="1" ht="27" customHeight="1">
      <c r="B133" s="99" t="s">
        <v>130</v>
      </c>
      <c r="C133" s="51" t="s">
        <v>22</v>
      </c>
      <c r="D133" s="52">
        <v>20</v>
      </c>
      <c r="E133" s="52">
        <v>1.52</v>
      </c>
      <c r="F133" s="52">
        <v>0.16</v>
      </c>
      <c r="G133" s="52">
        <v>9.84</v>
      </c>
      <c r="H133" s="52">
        <v>47</v>
      </c>
      <c r="I133" s="52">
        <v>0.01</v>
      </c>
      <c r="J133" s="52">
        <v>0</v>
      </c>
      <c r="K133" s="52">
        <v>0</v>
      </c>
      <c r="L133" s="52">
        <v>0</v>
      </c>
      <c r="M133" s="52">
        <v>4</v>
      </c>
      <c r="N133" s="52">
        <v>2.8</v>
      </c>
      <c r="O133" s="52">
        <v>2.56</v>
      </c>
      <c r="P133" s="53">
        <v>0.5</v>
      </c>
      <c r="Q133" s="131"/>
      <c r="R133" s="134"/>
    </row>
    <row r="134" spans="1:18" s="19" customFormat="1" ht="33" customHeight="1">
      <c r="B134" s="50" t="s">
        <v>131</v>
      </c>
      <c r="C134" s="51" t="s">
        <v>75</v>
      </c>
      <c r="D134" s="52">
        <v>20</v>
      </c>
      <c r="E134" s="52">
        <v>1.5</v>
      </c>
      <c r="F134" s="52">
        <v>0.24</v>
      </c>
      <c r="G134" s="52">
        <v>6.4</v>
      </c>
      <c r="H134" s="52">
        <v>15.1</v>
      </c>
      <c r="I134" s="52">
        <v>0.03</v>
      </c>
      <c r="J134" s="52">
        <v>0</v>
      </c>
      <c r="K134" s="52">
        <v>0</v>
      </c>
      <c r="L134" s="52">
        <v>0</v>
      </c>
      <c r="M134" s="52">
        <v>15.6</v>
      </c>
      <c r="N134" s="52">
        <v>6.1</v>
      </c>
      <c r="O134" s="52">
        <v>35.4</v>
      </c>
      <c r="P134" s="53">
        <v>0.2</v>
      </c>
      <c r="Q134" s="131"/>
      <c r="R134" s="134"/>
    </row>
    <row r="135" spans="1:18" s="130" customFormat="1">
      <c r="A135" s="19"/>
      <c r="B135" s="54" t="s">
        <v>70</v>
      </c>
      <c r="C135" s="80" t="s">
        <v>129</v>
      </c>
      <c r="D135" s="61">
        <v>100</v>
      </c>
      <c r="E135" s="47">
        <v>0</v>
      </c>
      <c r="F135" s="47">
        <v>0.3</v>
      </c>
      <c r="G135" s="47">
        <v>11.25</v>
      </c>
      <c r="H135" s="47">
        <v>57</v>
      </c>
      <c r="I135" s="47">
        <v>0.01</v>
      </c>
      <c r="J135" s="47">
        <v>15.6</v>
      </c>
      <c r="K135" s="47">
        <v>0.09</v>
      </c>
      <c r="L135" s="47">
        <v>1.5</v>
      </c>
      <c r="M135" s="47">
        <v>85.4</v>
      </c>
      <c r="N135" s="47">
        <v>15.4</v>
      </c>
      <c r="O135" s="47">
        <v>10.3</v>
      </c>
      <c r="P135" s="47">
        <v>0.1</v>
      </c>
      <c r="Q135" s="131"/>
    </row>
    <row r="136" spans="1:18" s="130" customFormat="1">
      <c r="B136" s="132" t="s">
        <v>66</v>
      </c>
      <c r="C136" s="132" t="s">
        <v>161</v>
      </c>
      <c r="D136" s="133">
        <v>40</v>
      </c>
      <c r="E136" s="133">
        <v>3.76</v>
      </c>
      <c r="F136" s="133">
        <v>27.68</v>
      </c>
      <c r="G136" s="133">
        <v>27.68</v>
      </c>
      <c r="H136" s="133">
        <v>156</v>
      </c>
      <c r="I136" s="133">
        <v>0.54</v>
      </c>
      <c r="J136" s="133">
        <v>0.04</v>
      </c>
      <c r="K136" s="133">
        <v>0.02</v>
      </c>
      <c r="L136" s="133">
        <v>0.1</v>
      </c>
      <c r="M136" s="133">
        <v>0.12</v>
      </c>
      <c r="N136" s="133">
        <v>2E-3</v>
      </c>
      <c r="O136" s="133">
        <v>0.14000000000000001</v>
      </c>
      <c r="P136" s="133">
        <v>0.04</v>
      </c>
      <c r="Q136" s="131"/>
    </row>
    <row r="137" spans="1:18" s="1" customFormat="1">
      <c r="B137" s="73"/>
      <c r="C137" s="89" t="s">
        <v>143</v>
      </c>
      <c r="D137" s="74">
        <f t="shared" ref="D137:P137" si="17">SUM(D129:D136)</f>
        <v>890</v>
      </c>
      <c r="E137" s="74">
        <f t="shared" si="17"/>
        <v>32.74</v>
      </c>
      <c r="F137" s="74">
        <f t="shared" si="17"/>
        <v>46.04</v>
      </c>
      <c r="G137" s="74">
        <f t="shared" si="17"/>
        <v>136.57000000000002</v>
      </c>
      <c r="H137" s="74">
        <f t="shared" si="17"/>
        <v>902.34</v>
      </c>
      <c r="I137" s="74">
        <f t="shared" si="17"/>
        <v>0.92</v>
      </c>
      <c r="J137" s="74">
        <f t="shared" si="17"/>
        <v>39.69</v>
      </c>
      <c r="K137" s="74">
        <f t="shared" si="17"/>
        <v>0.37</v>
      </c>
      <c r="L137" s="74">
        <f t="shared" si="17"/>
        <v>3.7</v>
      </c>
      <c r="M137" s="74">
        <f t="shared" si="17"/>
        <v>304.87</v>
      </c>
      <c r="N137" s="74">
        <f t="shared" si="17"/>
        <v>135.08199999999999</v>
      </c>
      <c r="O137" s="74">
        <f t="shared" si="17"/>
        <v>428.2</v>
      </c>
      <c r="P137" s="74">
        <f t="shared" si="17"/>
        <v>7.91</v>
      </c>
      <c r="Q137" s="4"/>
      <c r="R137" s="6"/>
    </row>
    <row r="138" spans="1:18" s="1" customFormat="1">
      <c r="B138" s="73"/>
      <c r="C138" s="89" t="s">
        <v>89</v>
      </c>
      <c r="D138" s="74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4"/>
      <c r="R138" s="6"/>
    </row>
    <row r="139" spans="1:18" s="19" customFormat="1" ht="30.75" customHeight="1">
      <c r="B139" s="62" t="s">
        <v>132</v>
      </c>
      <c r="C139" s="88" t="s">
        <v>106</v>
      </c>
      <c r="D139" s="53">
        <v>50</v>
      </c>
      <c r="E139" s="53">
        <v>2.5</v>
      </c>
      <c r="F139" s="53">
        <v>6.4</v>
      </c>
      <c r="G139" s="53">
        <v>10.1</v>
      </c>
      <c r="H139" s="47">
        <v>100</v>
      </c>
      <c r="I139" s="53">
        <v>0.1</v>
      </c>
      <c r="J139" s="53">
        <v>0.02</v>
      </c>
      <c r="K139" s="53">
        <v>0.01</v>
      </c>
      <c r="L139" s="53">
        <v>0.1</v>
      </c>
      <c r="M139" s="53">
        <v>41.5</v>
      </c>
      <c r="N139" s="53">
        <v>1E-3</v>
      </c>
      <c r="O139" s="53">
        <v>25.6</v>
      </c>
      <c r="P139" s="53">
        <v>0.02</v>
      </c>
      <c r="Q139" s="131"/>
      <c r="R139" s="134"/>
    </row>
    <row r="140" spans="1:18" s="19" customFormat="1" ht="32.25" customHeight="1">
      <c r="B140" s="54" t="s">
        <v>79</v>
      </c>
      <c r="C140" s="80" t="s">
        <v>107</v>
      </c>
      <c r="D140" s="69">
        <v>200</v>
      </c>
      <c r="E140" s="69">
        <v>1.6</v>
      </c>
      <c r="F140" s="69">
        <v>0.2</v>
      </c>
      <c r="G140" s="69">
        <v>3.8</v>
      </c>
      <c r="H140" s="47">
        <v>135</v>
      </c>
      <c r="I140" s="69">
        <v>0.01</v>
      </c>
      <c r="J140" s="69">
        <v>0.04</v>
      </c>
      <c r="K140" s="69">
        <v>0</v>
      </c>
      <c r="L140" s="69">
        <v>0</v>
      </c>
      <c r="M140" s="69">
        <v>15.3</v>
      </c>
      <c r="N140" s="69">
        <v>21</v>
      </c>
      <c r="O140" s="69">
        <v>45.6</v>
      </c>
      <c r="P140" s="69">
        <v>0.7</v>
      </c>
      <c r="Q140" s="134"/>
    </row>
    <row r="141" spans="1:18" s="1" customFormat="1">
      <c r="B141" s="73"/>
      <c r="C141" s="108" t="s">
        <v>181</v>
      </c>
      <c r="D141" s="74"/>
      <c r="E141" s="74">
        <f>SUM(E139:E140)</f>
        <v>4.0999999999999996</v>
      </c>
      <c r="F141" s="74">
        <f t="shared" ref="F141:P141" si="18">SUM(F139:F140)</f>
        <v>6.6000000000000005</v>
      </c>
      <c r="G141" s="74">
        <f t="shared" si="18"/>
        <v>13.899999999999999</v>
      </c>
      <c r="H141" s="74">
        <f t="shared" si="18"/>
        <v>235</v>
      </c>
      <c r="I141" s="74">
        <f t="shared" si="18"/>
        <v>0.11</v>
      </c>
      <c r="J141" s="74">
        <f t="shared" si="18"/>
        <v>0.06</v>
      </c>
      <c r="K141" s="74">
        <f t="shared" si="18"/>
        <v>0.01</v>
      </c>
      <c r="L141" s="74">
        <f t="shared" si="18"/>
        <v>0.1</v>
      </c>
      <c r="M141" s="74">
        <f t="shared" si="18"/>
        <v>56.8</v>
      </c>
      <c r="N141" s="74">
        <f t="shared" si="18"/>
        <v>21.001000000000001</v>
      </c>
      <c r="O141" s="74">
        <f t="shared" si="18"/>
        <v>71.2</v>
      </c>
      <c r="P141" s="74">
        <f t="shared" si="18"/>
        <v>0.72</v>
      </c>
      <c r="R141" s="6"/>
    </row>
    <row r="142" spans="1:18" s="130" customFormat="1" ht="15" customHeight="1">
      <c r="B142" s="60"/>
      <c r="C142" s="73" t="s">
        <v>18</v>
      </c>
      <c r="D142" s="69"/>
      <c r="E142" s="78">
        <f t="shared" ref="E142:P142" si="19">SUM(E127+E137+E141)</f>
        <v>51.06</v>
      </c>
      <c r="F142" s="78">
        <f t="shared" si="19"/>
        <v>65.709999999999994</v>
      </c>
      <c r="G142" s="78">
        <f t="shared" si="19"/>
        <v>222.09000000000003</v>
      </c>
      <c r="H142" s="78">
        <f t="shared" si="19"/>
        <v>1662.0300000000002</v>
      </c>
      <c r="I142" s="78">
        <f t="shared" si="19"/>
        <v>1.2130000000000001</v>
      </c>
      <c r="J142" s="78">
        <f t="shared" si="19"/>
        <v>58.35</v>
      </c>
      <c r="K142" s="78">
        <f t="shared" si="19"/>
        <v>0.80600000000000005</v>
      </c>
      <c r="L142" s="78">
        <f t="shared" si="19"/>
        <v>6.1999999999999993</v>
      </c>
      <c r="M142" s="78">
        <f t="shared" si="19"/>
        <v>604.56999999999994</v>
      </c>
      <c r="N142" s="78">
        <f t="shared" si="19"/>
        <v>224.68299999999999</v>
      </c>
      <c r="O142" s="78">
        <f t="shared" si="19"/>
        <v>836.01</v>
      </c>
      <c r="P142" s="78">
        <f t="shared" si="19"/>
        <v>10.88</v>
      </c>
    </row>
    <row r="143" spans="1:18" s="7" customFormat="1" ht="15" customHeight="1">
      <c r="B143" s="141"/>
      <c r="C143" s="152"/>
      <c r="D143" s="143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</row>
    <row r="144" spans="1:18" s="130" customFormat="1" ht="30" customHeight="1">
      <c r="B144" s="156" t="s">
        <v>19</v>
      </c>
      <c r="C144" s="159" t="s">
        <v>140</v>
      </c>
      <c r="D144" s="159" t="s">
        <v>1</v>
      </c>
      <c r="E144" s="159" t="s">
        <v>2</v>
      </c>
      <c r="F144" s="159" t="s">
        <v>3</v>
      </c>
      <c r="G144" s="159" t="s">
        <v>4</v>
      </c>
      <c r="H144" s="156" t="s">
        <v>5</v>
      </c>
      <c r="I144" s="159" t="s">
        <v>6</v>
      </c>
      <c r="J144" s="159"/>
      <c r="K144" s="159"/>
      <c r="L144" s="159"/>
      <c r="M144" s="159" t="s">
        <v>7</v>
      </c>
      <c r="N144" s="159"/>
      <c r="O144" s="159"/>
      <c r="P144" s="159"/>
    </row>
    <row r="145" spans="2:18" s="130" customFormat="1" ht="2.25" customHeight="1">
      <c r="B145" s="157"/>
      <c r="C145" s="159"/>
      <c r="D145" s="159"/>
      <c r="E145" s="159"/>
      <c r="F145" s="159"/>
      <c r="G145" s="159"/>
      <c r="H145" s="157"/>
      <c r="I145" s="159"/>
      <c r="J145" s="159"/>
      <c r="K145" s="159"/>
      <c r="L145" s="159"/>
      <c r="M145" s="159"/>
      <c r="N145" s="159"/>
      <c r="O145" s="159"/>
      <c r="P145" s="159"/>
    </row>
    <row r="146" spans="2:18" s="130" customFormat="1" hidden="1">
      <c r="B146" s="158"/>
      <c r="C146" s="159"/>
      <c r="D146" s="159"/>
      <c r="E146" s="159"/>
      <c r="F146" s="159"/>
      <c r="G146" s="159"/>
      <c r="H146" s="158"/>
      <c r="I146" s="159"/>
      <c r="J146" s="159"/>
      <c r="K146" s="159"/>
      <c r="L146" s="159"/>
      <c r="M146" s="159"/>
      <c r="N146" s="159"/>
      <c r="O146" s="159"/>
      <c r="P146" s="159"/>
    </row>
    <row r="147" spans="2:18" s="130" customFormat="1">
      <c r="B147" s="139"/>
      <c r="C147" s="139"/>
      <c r="D147" s="139"/>
      <c r="E147" s="139"/>
      <c r="F147" s="139"/>
      <c r="G147" s="139"/>
      <c r="H147" s="139"/>
      <c r="I147" s="139" t="s">
        <v>8</v>
      </c>
      <c r="J147" s="139" t="s">
        <v>9</v>
      </c>
      <c r="K147" s="139" t="s">
        <v>10</v>
      </c>
      <c r="L147" s="139" t="s">
        <v>11</v>
      </c>
      <c r="M147" s="139" t="s">
        <v>12</v>
      </c>
      <c r="N147" s="139" t="s">
        <v>13</v>
      </c>
      <c r="O147" s="139" t="s">
        <v>14</v>
      </c>
      <c r="P147" s="139" t="s">
        <v>15</v>
      </c>
      <c r="Q147" s="3"/>
      <c r="R147" s="7"/>
    </row>
    <row r="148" spans="2:18" s="130" customFormat="1">
      <c r="B148" s="58" t="s">
        <v>69</v>
      </c>
      <c r="C148" s="82" t="s">
        <v>21</v>
      </c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R148" s="7"/>
    </row>
    <row r="149" spans="2:18" s="19" customFormat="1" ht="35.25" customHeight="1">
      <c r="B149" s="54" t="s">
        <v>36</v>
      </c>
      <c r="C149" s="80" t="s">
        <v>136</v>
      </c>
      <c r="D149" s="61">
        <v>60</v>
      </c>
      <c r="E149" s="47">
        <v>0.8</v>
      </c>
      <c r="F149" s="47">
        <v>4.2</v>
      </c>
      <c r="G149" s="47">
        <v>4.2</v>
      </c>
      <c r="H149" s="47">
        <v>49.2</v>
      </c>
      <c r="I149" s="47">
        <v>1.7999999999999999E-2</v>
      </c>
      <c r="J149" s="47">
        <v>3.5</v>
      </c>
      <c r="K149" s="47">
        <v>0</v>
      </c>
      <c r="L149" s="47">
        <v>2.1</v>
      </c>
      <c r="M149" s="47">
        <v>65.599999999999994</v>
      </c>
      <c r="N149" s="47">
        <v>15</v>
      </c>
      <c r="O149" s="47">
        <v>34.799999999999997</v>
      </c>
      <c r="P149" s="47">
        <v>0.1</v>
      </c>
      <c r="Q149" s="131"/>
      <c r="R149" s="134"/>
    </row>
    <row r="150" spans="2:18" s="19" customFormat="1" ht="31.5" customHeight="1">
      <c r="B150" s="135" t="s">
        <v>150</v>
      </c>
      <c r="C150" s="135" t="s">
        <v>149</v>
      </c>
      <c r="D150" s="61">
        <v>90</v>
      </c>
      <c r="E150" s="47">
        <v>3.5</v>
      </c>
      <c r="F150" s="47">
        <v>10.4</v>
      </c>
      <c r="G150" s="47">
        <v>1.5</v>
      </c>
      <c r="H150" s="47">
        <v>125.4</v>
      </c>
      <c r="I150" s="47">
        <v>0.1</v>
      </c>
      <c r="J150" s="47">
        <v>0</v>
      </c>
      <c r="K150" s="47">
        <v>1.4999999999999999E-2</v>
      </c>
      <c r="L150" s="47">
        <v>0.5</v>
      </c>
      <c r="M150" s="47">
        <v>55.8</v>
      </c>
      <c r="N150" s="47">
        <v>12.4</v>
      </c>
      <c r="O150" s="47">
        <v>94.1</v>
      </c>
      <c r="P150" s="47">
        <v>0.2</v>
      </c>
      <c r="Q150" s="131"/>
      <c r="R150" s="134"/>
    </row>
    <row r="151" spans="2:18" s="19" customFormat="1" ht="30" customHeight="1">
      <c r="B151" s="67" t="s">
        <v>80</v>
      </c>
      <c r="C151" s="98" t="s">
        <v>145</v>
      </c>
      <c r="D151" s="68">
        <v>150</v>
      </c>
      <c r="E151" s="68">
        <v>4.4000000000000004</v>
      </c>
      <c r="F151" s="68">
        <v>3.2</v>
      </c>
      <c r="G151" s="68">
        <v>25.8</v>
      </c>
      <c r="H151" s="68">
        <v>184.6</v>
      </c>
      <c r="I151" s="68">
        <v>0.02</v>
      </c>
      <c r="J151" s="68">
        <v>0</v>
      </c>
      <c r="K151" s="68">
        <v>0.03</v>
      </c>
      <c r="L151" s="68">
        <v>0.5</v>
      </c>
      <c r="M151" s="68">
        <v>15</v>
      </c>
      <c r="N151" s="68">
        <v>25.4</v>
      </c>
      <c r="O151" s="68">
        <v>120.1</v>
      </c>
      <c r="P151" s="68">
        <v>0.5</v>
      </c>
      <c r="Q151" s="9"/>
      <c r="R151" s="134"/>
    </row>
    <row r="152" spans="2:18" s="19" customFormat="1" ht="31.5" customHeight="1">
      <c r="B152" s="54" t="s">
        <v>72</v>
      </c>
      <c r="C152" s="80" t="s">
        <v>17</v>
      </c>
      <c r="D152" s="69">
        <v>200</v>
      </c>
      <c r="E152" s="69">
        <v>0.1</v>
      </c>
      <c r="F152" s="69">
        <v>0</v>
      </c>
      <c r="G152" s="69">
        <v>10.4</v>
      </c>
      <c r="H152" s="69">
        <v>36.4</v>
      </c>
      <c r="I152" s="69">
        <v>0.01</v>
      </c>
      <c r="J152" s="69">
        <v>0</v>
      </c>
      <c r="K152" s="69">
        <v>0</v>
      </c>
      <c r="L152" s="69">
        <v>0</v>
      </c>
      <c r="M152" s="69">
        <v>8.8000000000000007</v>
      </c>
      <c r="N152" s="69">
        <v>3</v>
      </c>
      <c r="O152" s="69">
        <v>3.45</v>
      </c>
      <c r="P152" s="93">
        <v>0.1</v>
      </c>
      <c r="Q152" s="131"/>
    </row>
    <row r="153" spans="2:18" s="19" customFormat="1" ht="26.25" customHeight="1">
      <c r="B153" s="99" t="s">
        <v>130</v>
      </c>
      <c r="C153" s="71" t="s">
        <v>22</v>
      </c>
      <c r="D153" s="48">
        <v>35</v>
      </c>
      <c r="E153" s="48">
        <v>2.66</v>
      </c>
      <c r="F153" s="48">
        <v>0.28000000000000003</v>
      </c>
      <c r="G153" s="48">
        <v>17.22</v>
      </c>
      <c r="H153" s="48">
        <v>82.25</v>
      </c>
      <c r="I153" s="48">
        <v>0.04</v>
      </c>
      <c r="J153" s="48">
        <v>0</v>
      </c>
      <c r="K153" s="48">
        <v>0</v>
      </c>
      <c r="L153" s="48">
        <v>0.5</v>
      </c>
      <c r="M153" s="48">
        <v>0.5</v>
      </c>
      <c r="N153" s="48">
        <v>4.9000000000000004</v>
      </c>
      <c r="O153" s="48">
        <v>22.75</v>
      </c>
      <c r="P153" s="69">
        <v>0.2</v>
      </c>
      <c r="Q153" s="37"/>
    </row>
    <row r="154" spans="2:18" s="19" customFormat="1" ht="18.75" customHeight="1">
      <c r="B154" s="60"/>
      <c r="C154" s="55" t="s">
        <v>142</v>
      </c>
      <c r="D154" s="48">
        <f>SUM(D149:D153)</f>
        <v>535</v>
      </c>
      <c r="E154" s="56">
        <f>SUM(E149:E153)</f>
        <v>11.459999999999999</v>
      </c>
      <c r="F154" s="56">
        <f t="shared" ref="F154:P154" si="20">SUM(F149:F153)</f>
        <v>18.080000000000002</v>
      </c>
      <c r="G154" s="56">
        <f t="shared" si="20"/>
        <v>59.12</v>
      </c>
      <c r="H154" s="56">
        <f t="shared" si="20"/>
        <v>477.85</v>
      </c>
      <c r="I154" s="56">
        <f t="shared" si="20"/>
        <v>0.18800000000000003</v>
      </c>
      <c r="J154" s="56">
        <f t="shared" si="20"/>
        <v>3.5</v>
      </c>
      <c r="K154" s="56">
        <f t="shared" si="20"/>
        <v>4.4999999999999998E-2</v>
      </c>
      <c r="L154" s="56">
        <f t="shared" si="20"/>
        <v>3.6</v>
      </c>
      <c r="M154" s="56">
        <f t="shared" si="20"/>
        <v>145.69999999999999</v>
      </c>
      <c r="N154" s="56">
        <f t="shared" si="20"/>
        <v>60.699999999999996</v>
      </c>
      <c r="O154" s="56">
        <f t="shared" si="20"/>
        <v>275.19999999999993</v>
      </c>
      <c r="P154" s="56">
        <f t="shared" si="20"/>
        <v>1.1000000000000001</v>
      </c>
      <c r="Q154" s="20"/>
      <c r="R154" s="134"/>
    </row>
    <row r="155" spans="2:18" s="19" customFormat="1">
      <c r="B155" s="60"/>
      <c r="C155" s="80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R155" s="134"/>
    </row>
    <row r="156" spans="2:18" s="19" customFormat="1">
      <c r="B156" s="46"/>
      <c r="C156" s="82" t="s">
        <v>20</v>
      </c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R156" s="134"/>
    </row>
    <row r="157" spans="2:18" s="19" customFormat="1">
      <c r="B157" s="123" t="s">
        <v>127</v>
      </c>
      <c r="C157" s="123" t="s">
        <v>128</v>
      </c>
      <c r="D157" s="123">
        <v>60</v>
      </c>
      <c r="E157" s="123">
        <v>0.51</v>
      </c>
      <c r="F157" s="123">
        <v>3.05</v>
      </c>
      <c r="G157" s="123">
        <v>2</v>
      </c>
      <c r="H157" s="123">
        <v>56.9</v>
      </c>
      <c r="I157" s="123">
        <v>3.4000000000000002E-2</v>
      </c>
      <c r="J157" s="123">
        <v>5</v>
      </c>
      <c r="K157" s="123">
        <v>0.31</v>
      </c>
      <c r="L157" s="123">
        <v>0.82</v>
      </c>
      <c r="M157" s="123">
        <v>28.1</v>
      </c>
      <c r="N157" s="123">
        <v>16.04</v>
      </c>
      <c r="O157" s="123">
        <v>37.380000000000003</v>
      </c>
      <c r="P157" s="123">
        <v>0.06</v>
      </c>
      <c r="R157" s="134"/>
    </row>
    <row r="158" spans="2:18" s="17" customFormat="1" ht="29.25" customHeight="1">
      <c r="B158" s="85" t="s">
        <v>49</v>
      </c>
      <c r="C158" s="86" t="s">
        <v>155</v>
      </c>
      <c r="D158" s="52">
        <v>200</v>
      </c>
      <c r="E158" s="52">
        <v>12.6</v>
      </c>
      <c r="F158" s="52">
        <v>10.5</v>
      </c>
      <c r="G158" s="52">
        <v>10.4</v>
      </c>
      <c r="H158" s="52">
        <v>98</v>
      </c>
      <c r="I158" s="52">
        <v>0</v>
      </c>
      <c r="J158" s="52">
        <v>0.1</v>
      </c>
      <c r="K158" s="52">
        <v>0.01</v>
      </c>
      <c r="L158" s="52">
        <v>1.8</v>
      </c>
      <c r="M158" s="52">
        <v>45.8</v>
      </c>
      <c r="N158" s="52">
        <v>8.1</v>
      </c>
      <c r="O158" s="52">
        <v>95.2</v>
      </c>
      <c r="P158" s="52">
        <v>0.2</v>
      </c>
      <c r="Q158" s="14"/>
      <c r="R158" s="18"/>
    </row>
    <row r="159" spans="2:18" s="19" customFormat="1" ht="33" customHeight="1">
      <c r="B159" s="67" t="s">
        <v>24</v>
      </c>
      <c r="C159" s="98" t="s">
        <v>25</v>
      </c>
      <c r="D159" s="109">
        <v>90</v>
      </c>
      <c r="E159" s="110">
        <v>10.3</v>
      </c>
      <c r="F159" s="110">
        <v>10.8</v>
      </c>
      <c r="G159" s="110">
        <v>6.1</v>
      </c>
      <c r="H159" s="110">
        <v>234.5</v>
      </c>
      <c r="I159" s="110">
        <v>0</v>
      </c>
      <c r="J159" s="110">
        <v>0.4</v>
      </c>
      <c r="K159" s="110">
        <v>0</v>
      </c>
      <c r="L159" s="110">
        <v>0</v>
      </c>
      <c r="M159" s="110">
        <v>25.9</v>
      </c>
      <c r="N159" s="110">
        <v>2.5</v>
      </c>
      <c r="O159" s="110">
        <v>10.199999999999999</v>
      </c>
      <c r="P159" s="110">
        <v>0.4</v>
      </c>
      <c r="Q159" s="10"/>
      <c r="R159" s="134"/>
    </row>
    <row r="160" spans="2:18" s="19" customFormat="1" ht="30.75" customHeight="1">
      <c r="B160" s="62" t="s">
        <v>66</v>
      </c>
      <c r="C160" s="88" t="s">
        <v>117</v>
      </c>
      <c r="D160" s="53">
        <v>150</v>
      </c>
      <c r="E160" s="53">
        <v>2.4</v>
      </c>
      <c r="F160" s="53">
        <v>8.8000000000000007</v>
      </c>
      <c r="G160" s="53">
        <v>25.6</v>
      </c>
      <c r="H160" s="53">
        <v>263</v>
      </c>
      <c r="I160" s="53">
        <v>0.2</v>
      </c>
      <c r="J160" s="53">
        <v>0.4</v>
      </c>
      <c r="K160" s="53">
        <v>0.04</v>
      </c>
      <c r="L160" s="53">
        <v>0.1</v>
      </c>
      <c r="M160" s="53">
        <v>201.5</v>
      </c>
      <c r="N160" s="53">
        <v>52.3</v>
      </c>
      <c r="O160" s="53">
        <v>186.4</v>
      </c>
      <c r="P160" s="53">
        <v>0.2</v>
      </c>
      <c r="Q160" s="9"/>
      <c r="R160" s="134"/>
    </row>
    <row r="161" spans="1:18" s="19" customFormat="1" ht="18.75" customHeight="1">
      <c r="B161" s="54" t="s">
        <v>62</v>
      </c>
      <c r="C161" s="80" t="s">
        <v>30</v>
      </c>
      <c r="D161" s="69">
        <v>200</v>
      </c>
      <c r="E161" s="69">
        <v>0.6</v>
      </c>
      <c r="F161" s="69">
        <v>0</v>
      </c>
      <c r="G161" s="69">
        <v>25.4</v>
      </c>
      <c r="H161" s="69">
        <v>54</v>
      </c>
      <c r="I161" s="69">
        <v>0.03</v>
      </c>
      <c r="J161" s="69">
        <v>25.5</v>
      </c>
      <c r="K161" s="69">
        <v>0</v>
      </c>
      <c r="L161" s="69">
        <v>0</v>
      </c>
      <c r="M161" s="69">
        <v>54.6</v>
      </c>
      <c r="N161" s="69">
        <v>21</v>
      </c>
      <c r="O161" s="69">
        <v>45.3</v>
      </c>
      <c r="P161" s="69">
        <v>0.7</v>
      </c>
      <c r="Q161" s="3"/>
      <c r="R161" s="134"/>
    </row>
    <row r="162" spans="1:18" s="19" customFormat="1" ht="28.5" customHeight="1">
      <c r="B162" s="99" t="s">
        <v>130</v>
      </c>
      <c r="C162" s="51" t="s">
        <v>22</v>
      </c>
      <c r="D162" s="52">
        <v>20</v>
      </c>
      <c r="E162" s="52">
        <v>1.52</v>
      </c>
      <c r="F162" s="52">
        <v>0.16</v>
      </c>
      <c r="G162" s="52">
        <v>9.84</v>
      </c>
      <c r="H162" s="52">
        <v>47</v>
      </c>
      <c r="I162" s="52">
        <v>0.01</v>
      </c>
      <c r="J162" s="52">
        <v>0</v>
      </c>
      <c r="K162" s="52">
        <v>0</v>
      </c>
      <c r="L162" s="52">
        <v>0</v>
      </c>
      <c r="M162" s="52">
        <v>4</v>
      </c>
      <c r="N162" s="52">
        <v>2.8</v>
      </c>
      <c r="O162" s="52">
        <v>2.56</v>
      </c>
      <c r="P162" s="53">
        <v>0.5</v>
      </c>
      <c r="Q162" s="131"/>
      <c r="R162" s="134"/>
    </row>
    <row r="163" spans="1:18" s="19" customFormat="1" ht="36" customHeight="1">
      <c r="B163" s="50" t="s">
        <v>131</v>
      </c>
      <c r="C163" s="111" t="s">
        <v>75</v>
      </c>
      <c r="D163" s="52">
        <v>20</v>
      </c>
      <c r="E163" s="52">
        <v>2.1</v>
      </c>
      <c r="F163" s="52">
        <v>0.1</v>
      </c>
      <c r="G163" s="52">
        <v>4.2</v>
      </c>
      <c r="H163" s="52">
        <v>36.200000000000003</v>
      </c>
      <c r="I163" s="52">
        <v>3.5999999999999997E-2</v>
      </c>
      <c r="J163" s="52">
        <v>0</v>
      </c>
      <c r="K163" s="52">
        <v>0</v>
      </c>
      <c r="L163" s="52">
        <v>0</v>
      </c>
      <c r="M163" s="52">
        <v>10.5</v>
      </c>
      <c r="N163" s="52">
        <v>2.1</v>
      </c>
      <c r="O163" s="52">
        <v>94.2</v>
      </c>
      <c r="P163" s="53">
        <v>0.4</v>
      </c>
      <c r="Q163" s="131"/>
      <c r="R163" s="134"/>
    </row>
    <row r="164" spans="1:18" s="130" customFormat="1">
      <c r="A164" s="19"/>
      <c r="B164" s="54" t="s">
        <v>70</v>
      </c>
      <c r="C164" s="80" t="s">
        <v>129</v>
      </c>
      <c r="D164" s="61">
        <v>100</v>
      </c>
      <c r="E164" s="47">
        <v>0</v>
      </c>
      <c r="F164" s="47">
        <v>0.3</v>
      </c>
      <c r="G164" s="47">
        <v>11.25</v>
      </c>
      <c r="H164" s="47">
        <v>57</v>
      </c>
      <c r="I164" s="47">
        <v>0.01</v>
      </c>
      <c r="J164" s="47">
        <v>15.6</v>
      </c>
      <c r="K164" s="47">
        <v>0.09</v>
      </c>
      <c r="L164" s="47">
        <v>1.5</v>
      </c>
      <c r="M164" s="47">
        <v>85.4</v>
      </c>
      <c r="N164" s="47">
        <v>15.4</v>
      </c>
      <c r="O164" s="47">
        <v>10.3</v>
      </c>
      <c r="P164" s="47">
        <v>0.1</v>
      </c>
      <c r="Q164" s="131"/>
    </row>
    <row r="165" spans="1:18" s="1" customFormat="1">
      <c r="B165" s="73"/>
      <c r="C165" s="89" t="s">
        <v>143</v>
      </c>
      <c r="D165" s="74">
        <f t="shared" ref="D165:P165" si="21">SUM(D157:D164)</f>
        <v>840</v>
      </c>
      <c r="E165" s="74">
        <f t="shared" si="21"/>
        <v>30.03</v>
      </c>
      <c r="F165" s="74">
        <f t="shared" si="21"/>
        <v>33.71</v>
      </c>
      <c r="G165" s="74">
        <f t="shared" si="21"/>
        <v>94.79</v>
      </c>
      <c r="H165" s="74">
        <f t="shared" si="21"/>
        <v>846.6</v>
      </c>
      <c r="I165" s="74">
        <f t="shared" si="21"/>
        <v>0.32</v>
      </c>
      <c r="J165" s="74">
        <f t="shared" si="21"/>
        <v>47</v>
      </c>
      <c r="K165" s="74">
        <f t="shared" si="21"/>
        <v>0.44999999999999996</v>
      </c>
      <c r="L165" s="74">
        <f t="shared" si="21"/>
        <v>4.2200000000000006</v>
      </c>
      <c r="M165" s="74">
        <f t="shared" si="21"/>
        <v>455.80000000000007</v>
      </c>
      <c r="N165" s="74">
        <f t="shared" si="21"/>
        <v>120.24</v>
      </c>
      <c r="O165" s="74">
        <f t="shared" si="21"/>
        <v>481.54</v>
      </c>
      <c r="P165" s="74">
        <f t="shared" si="21"/>
        <v>2.56</v>
      </c>
      <c r="R165" s="6"/>
    </row>
    <row r="166" spans="1:18" s="1" customFormat="1">
      <c r="B166" s="73"/>
      <c r="C166" s="89" t="s">
        <v>104</v>
      </c>
      <c r="D166" s="74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R166" s="6"/>
    </row>
    <row r="167" spans="1:18" s="23" customFormat="1" ht="20.25" customHeight="1">
      <c r="B167" s="54" t="s">
        <v>91</v>
      </c>
      <c r="C167" s="80" t="s">
        <v>113</v>
      </c>
      <c r="D167" s="61">
        <v>50</v>
      </c>
      <c r="E167" s="47">
        <v>2.2999999999999998</v>
      </c>
      <c r="F167" s="47">
        <v>1.1000000000000001</v>
      </c>
      <c r="G167" s="47">
        <v>14.2</v>
      </c>
      <c r="H167" s="47">
        <v>118.81</v>
      </c>
      <c r="I167" s="47">
        <v>0.2</v>
      </c>
      <c r="J167" s="47">
        <v>0.81</v>
      </c>
      <c r="K167" s="47">
        <v>0.03</v>
      </c>
      <c r="L167" s="47">
        <v>0.4</v>
      </c>
      <c r="M167" s="47">
        <v>25.8</v>
      </c>
      <c r="N167" s="47">
        <v>8.1</v>
      </c>
      <c r="O167" s="47">
        <v>187.5</v>
      </c>
      <c r="P167" s="47">
        <v>0.56000000000000005</v>
      </c>
      <c r="Q167" s="131"/>
      <c r="R167" s="22"/>
    </row>
    <row r="168" spans="1:18" s="28" customFormat="1" ht="30" customHeight="1">
      <c r="B168" s="70" t="s">
        <v>92</v>
      </c>
      <c r="C168" s="71" t="s">
        <v>114</v>
      </c>
      <c r="D168" s="48">
        <v>200</v>
      </c>
      <c r="E168" s="48">
        <v>0.6</v>
      </c>
      <c r="F168" s="48">
        <v>0</v>
      </c>
      <c r="G168" s="48">
        <v>15.6</v>
      </c>
      <c r="H168" s="48">
        <v>116.19</v>
      </c>
      <c r="I168" s="48">
        <v>0.1</v>
      </c>
      <c r="J168" s="48">
        <v>0</v>
      </c>
      <c r="K168" s="48">
        <v>0.04</v>
      </c>
      <c r="L168" s="48">
        <v>0.5</v>
      </c>
      <c r="M168" s="48">
        <v>68.7</v>
      </c>
      <c r="N168" s="48">
        <v>4.3499999999999996</v>
      </c>
      <c r="O168" s="48">
        <v>160.19999999999999</v>
      </c>
      <c r="P168" s="48">
        <v>0.5</v>
      </c>
      <c r="Q168" s="2"/>
      <c r="R168" s="27"/>
    </row>
    <row r="169" spans="1:18" s="1" customFormat="1">
      <c r="B169" s="73"/>
      <c r="C169" s="108" t="s">
        <v>181</v>
      </c>
      <c r="D169" s="74"/>
      <c r="E169" s="78">
        <f>SUM(E167:E168)</f>
        <v>2.9</v>
      </c>
      <c r="F169" s="78">
        <f t="shared" ref="F169:P169" si="22">SUM(F167:F168)</f>
        <v>1.1000000000000001</v>
      </c>
      <c r="G169" s="78">
        <f t="shared" si="22"/>
        <v>29.799999999999997</v>
      </c>
      <c r="H169" s="78">
        <f t="shared" si="22"/>
        <v>235</v>
      </c>
      <c r="I169" s="78">
        <f t="shared" si="22"/>
        <v>0.30000000000000004</v>
      </c>
      <c r="J169" s="78">
        <f t="shared" si="22"/>
        <v>0.81</v>
      </c>
      <c r="K169" s="78">
        <f t="shared" si="22"/>
        <v>7.0000000000000007E-2</v>
      </c>
      <c r="L169" s="78">
        <f t="shared" si="22"/>
        <v>0.9</v>
      </c>
      <c r="M169" s="78">
        <f t="shared" si="22"/>
        <v>94.5</v>
      </c>
      <c r="N169" s="78">
        <f t="shared" si="22"/>
        <v>12.45</v>
      </c>
      <c r="O169" s="78">
        <f t="shared" si="22"/>
        <v>347.7</v>
      </c>
      <c r="P169" s="78">
        <f t="shared" si="22"/>
        <v>1.06</v>
      </c>
    </row>
    <row r="170" spans="1:18" s="130" customFormat="1" ht="15" customHeight="1">
      <c r="B170" s="60"/>
      <c r="C170" s="73" t="s">
        <v>18</v>
      </c>
      <c r="D170" s="69"/>
      <c r="E170" s="75">
        <f t="shared" ref="E170:P170" si="23">SUM(E154+E165+E169)</f>
        <v>44.39</v>
      </c>
      <c r="F170" s="75">
        <f t="shared" si="23"/>
        <v>52.890000000000008</v>
      </c>
      <c r="G170" s="75">
        <f t="shared" si="23"/>
        <v>183.70999999999998</v>
      </c>
      <c r="H170" s="75">
        <f t="shared" si="23"/>
        <v>1559.45</v>
      </c>
      <c r="I170" s="75">
        <f t="shared" si="23"/>
        <v>0.80800000000000005</v>
      </c>
      <c r="J170" s="75">
        <f t="shared" si="23"/>
        <v>51.31</v>
      </c>
      <c r="K170" s="78">
        <f t="shared" si="23"/>
        <v>0.56499999999999995</v>
      </c>
      <c r="L170" s="75">
        <f t="shared" si="23"/>
        <v>8.7200000000000006</v>
      </c>
      <c r="M170" s="75">
        <f t="shared" si="23"/>
        <v>696</v>
      </c>
      <c r="N170" s="75">
        <f t="shared" si="23"/>
        <v>193.39</v>
      </c>
      <c r="O170" s="75">
        <f t="shared" si="23"/>
        <v>1104.44</v>
      </c>
      <c r="P170" s="75">
        <f t="shared" si="23"/>
        <v>4.7200000000000006</v>
      </c>
    </row>
    <row r="171" spans="1:18" s="7" customFormat="1" ht="15" customHeight="1">
      <c r="B171" s="141"/>
      <c r="C171" s="152"/>
      <c r="D171" s="143"/>
      <c r="E171" s="153"/>
      <c r="F171" s="153"/>
      <c r="G171" s="153"/>
      <c r="H171" s="153"/>
      <c r="I171" s="153"/>
      <c r="J171" s="153"/>
      <c r="K171" s="144"/>
      <c r="L171" s="153"/>
      <c r="M171" s="153"/>
      <c r="N171" s="153"/>
      <c r="O171" s="153"/>
      <c r="P171" s="153"/>
    </row>
    <row r="172" spans="1:18" s="130" customFormat="1" ht="30" customHeight="1">
      <c r="B172" s="156" t="s">
        <v>19</v>
      </c>
      <c r="C172" s="159" t="s">
        <v>141</v>
      </c>
      <c r="D172" s="159" t="s">
        <v>1</v>
      </c>
      <c r="E172" s="159" t="s">
        <v>2</v>
      </c>
      <c r="F172" s="159" t="s">
        <v>3</v>
      </c>
      <c r="G172" s="159" t="s">
        <v>4</v>
      </c>
      <c r="H172" s="156" t="s">
        <v>5</v>
      </c>
      <c r="I172" s="159" t="s">
        <v>6</v>
      </c>
      <c r="J172" s="159"/>
      <c r="K172" s="159"/>
      <c r="L172" s="159"/>
      <c r="M172" s="159" t="s">
        <v>7</v>
      </c>
      <c r="N172" s="159"/>
      <c r="O172" s="159"/>
      <c r="P172" s="159"/>
      <c r="R172" s="7"/>
    </row>
    <row r="173" spans="1:18" s="130" customFormat="1" ht="3" customHeight="1">
      <c r="B173" s="157"/>
      <c r="C173" s="159"/>
      <c r="D173" s="159"/>
      <c r="E173" s="159"/>
      <c r="F173" s="159"/>
      <c r="G173" s="159"/>
      <c r="H173" s="157"/>
      <c r="I173" s="159"/>
      <c r="J173" s="159"/>
      <c r="K173" s="159"/>
      <c r="L173" s="159"/>
      <c r="M173" s="159"/>
      <c r="N173" s="159"/>
      <c r="O173" s="159"/>
      <c r="P173" s="159"/>
      <c r="R173" s="7"/>
    </row>
    <row r="174" spans="1:18" s="130" customFormat="1" hidden="1">
      <c r="B174" s="158"/>
      <c r="C174" s="159"/>
      <c r="D174" s="159"/>
      <c r="E174" s="159"/>
      <c r="F174" s="159"/>
      <c r="G174" s="159"/>
      <c r="H174" s="158"/>
      <c r="I174" s="159"/>
      <c r="J174" s="159"/>
      <c r="K174" s="159"/>
      <c r="L174" s="159"/>
      <c r="M174" s="159"/>
      <c r="N174" s="159"/>
      <c r="O174" s="159"/>
      <c r="P174" s="159"/>
      <c r="R174" s="7"/>
    </row>
    <row r="175" spans="1:18" s="130" customFormat="1">
      <c r="B175" s="139"/>
      <c r="C175" s="139"/>
      <c r="D175" s="139"/>
      <c r="E175" s="139"/>
      <c r="F175" s="139"/>
      <c r="G175" s="139"/>
      <c r="H175" s="139"/>
      <c r="I175" s="139" t="s">
        <v>8</v>
      </c>
      <c r="J175" s="139" t="s">
        <v>9</v>
      </c>
      <c r="K175" s="139" t="s">
        <v>10</v>
      </c>
      <c r="L175" s="139" t="s">
        <v>11</v>
      </c>
      <c r="M175" s="139" t="s">
        <v>12</v>
      </c>
      <c r="N175" s="139" t="s">
        <v>13</v>
      </c>
      <c r="O175" s="139" t="s">
        <v>14</v>
      </c>
      <c r="P175" s="139" t="s">
        <v>15</v>
      </c>
      <c r="Q175" s="3"/>
      <c r="R175" s="7"/>
    </row>
    <row r="176" spans="1:18" s="130" customFormat="1">
      <c r="B176" s="58" t="s">
        <v>46</v>
      </c>
      <c r="C176" s="58" t="s">
        <v>21</v>
      </c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R176" s="7"/>
    </row>
    <row r="177" spans="2:18" s="19" customFormat="1" ht="35.25" customHeight="1">
      <c r="B177" s="54" t="s">
        <v>167</v>
      </c>
      <c r="C177" s="80" t="s">
        <v>151</v>
      </c>
      <c r="D177" s="61">
        <v>65</v>
      </c>
      <c r="E177" s="47">
        <v>6.67</v>
      </c>
      <c r="F177" s="47">
        <v>3.48</v>
      </c>
      <c r="G177" s="47">
        <v>14.98</v>
      </c>
      <c r="H177" s="47">
        <v>151</v>
      </c>
      <c r="I177" s="47">
        <v>0.09</v>
      </c>
      <c r="J177" s="47">
        <v>0.25</v>
      </c>
      <c r="K177" s="47">
        <v>0.01</v>
      </c>
      <c r="L177" s="47">
        <v>0</v>
      </c>
      <c r="M177" s="47">
        <v>25.8</v>
      </c>
      <c r="N177" s="47">
        <v>21.1</v>
      </c>
      <c r="O177" s="47">
        <v>52.3</v>
      </c>
      <c r="P177" s="47">
        <v>0.1</v>
      </c>
      <c r="Q177" s="131"/>
      <c r="R177" s="134"/>
    </row>
    <row r="178" spans="2:18" s="26" customFormat="1" ht="18.75" customHeight="1">
      <c r="B178" s="57" t="s">
        <v>81</v>
      </c>
      <c r="C178" s="83" t="s">
        <v>118</v>
      </c>
      <c r="D178" s="59">
        <v>200</v>
      </c>
      <c r="E178" s="59">
        <v>5.26</v>
      </c>
      <c r="F178" s="59">
        <v>6.6</v>
      </c>
      <c r="G178" s="59">
        <v>15.3</v>
      </c>
      <c r="H178" s="59">
        <v>168.9</v>
      </c>
      <c r="I178" s="59">
        <v>0.08</v>
      </c>
      <c r="J178" s="59">
        <v>1.32</v>
      </c>
      <c r="K178" s="59">
        <v>0.2</v>
      </c>
      <c r="L178" s="59">
        <v>0.2</v>
      </c>
      <c r="M178" s="59">
        <v>165.2</v>
      </c>
      <c r="N178" s="59">
        <v>15.3</v>
      </c>
      <c r="O178" s="59">
        <v>140.4</v>
      </c>
      <c r="P178" s="69">
        <v>0.5</v>
      </c>
      <c r="Q178" s="8"/>
    </row>
    <row r="179" spans="2:18" s="19" customFormat="1" ht="32.25" customHeight="1">
      <c r="B179" s="54" t="s">
        <v>74</v>
      </c>
      <c r="C179" s="80" t="s">
        <v>29</v>
      </c>
      <c r="D179" s="69">
        <v>200</v>
      </c>
      <c r="E179" s="69">
        <v>0.56000000000000005</v>
      </c>
      <c r="F179" s="69">
        <v>0</v>
      </c>
      <c r="G179" s="69">
        <v>15.8</v>
      </c>
      <c r="H179" s="69">
        <v>113.79</v>
      </c>
      <c r="I179" s="69">
        <v>0.03</v>
      </c>
      <c r="J179" s="69">
        <v>1.22</v>
      </c>
      <c r="K179" s="69">
        <v>0.01</v>
      </c>
      <c r="L179" s="69">
        <v>1.5</v>
      </c>
      <c r="M179" s="69">
        <v>82.5</v>
      </c>
      <c r="N179" s="69">
        <v>15.2</v>
      </c>
      <c r="O179" s="69">
        <v>44.53</v>
      </c>
      <c r="P179" s="69">
        <v>0.8</v>
      </c>
      <c r="Q179" s="134"/>
    </row>
    <row r="180" spans="2:18" s="19" customFormat="1" ht="28.5" customHeight="1">
      <c r="B180" s="99" t="s">
        <v>130</v>
      </c>
      <c r="C180" s="71" t="s">
        <v>22</v>
      </c>
      <c r="D180" s="48">
        <v>35</v>
      </c>
      <c r="E180" s="48">
        <v>2.66</v>
      </c>
      <c r="F180" s="48">
        <v>0.28000000000000003</v>
      </c>
      <c r="G180" s="48">
        <v>17.22</v>
      </c>
      <c r="H180" s="48">
        <v>82.25</v>
      </c>
      <c r="I180" s="48">
        <v>0.04</v>
      </c>
      <c r="J180" s="48">
        <v>0</v>
      </c>
      <c r="K180" s="48">
        <v>0</v>
      </c>
      <c r="L180" s="48">
        <v>0.5</v>
      </c>
      <c r="M180" s="48">
        <v>0.5</v>
      </c>
      <c r="N180" s="48">
        <v>4.9000000000000004</v>
      </c>
      <c r="O180" s="48">
        <v>22.75</v>
      </c>
      <c r="P180" s="69">
        <v>0.2</v>
      </c>
      <c r="Q180" s="37"/>
    </row>
    <row r="181" spans="2:18" s="19" customFormat="1" ht="18.75" customHeight="1">
      <c r="B181" s="54"/>
      <c r="C181" s="55" t="s">
        <v>142</v>
      </c>
      <c r="D181" s="48">
        <f>SUM(D177:D180)</f>
        <v>500</v>
      </c>
      <c r="E181" s="49">
        <f>SUM(E177:E180)</f>
        <v>15.15</v>
      </c>
      <c r="F181" s="49">
        <f t="shared" ref="F181:P181" si="24">SUM(F177:F180)</f>
        <v>10.36</v>
      </c>
      <c r="G181" s="49">
        <f t="shared" si="24"/>
        <v>63.3</v>
      </c>
      <c r="H181" s="49">
        <f t="shared" si="24"/>
        <v>515.94000000000005</v>
      </c>
      <c r="I181" s="49">
        <f t="shared" si="24"/>
        <v>0.24</v>
      </c>
      <c r="J181" s="49">
        <f t="shared" si="24"/>
        <v>2.79</v>
      </c>
      <c r="K181" s="49">
        <f t="shared" si="24"/>
        <v>0.22000000000000003</v>
      </c>
      <c r="L181" s="49">
        <f t="shared" si="24"/>
        <v>2.2000000000000002</v>
      </c>
      <c r="M181" s="49">
        <f t="shared" si="24"/>
        <v>274</v>
      </c>
      <c r="N181" s="49">
        <f t="shared" si="24"/>
        <v>56.500000000000007</v>
      </c>
      <c r="O181" s="49">
        <f t="shared" si="24"/>
        <v>259.98</v>
      </c>
      <c r="P181" s="49">
        <f t="shared" si="24"/>
        <v>1.5999999999999999</v>
      </c>
      <c r="Q181" s="20"/>
      <c r="R181" s="134"/>
    </row>
    <row r="182" spans="2:18" s="19" customFormat="1">
      <c r="B182" s="46"/>
      <c r="C182" s="82" t="s">
        <v>20</v>
      </c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R182" s="134"/>
    </row>
    <row r="183" spans="2:18" s="19" customFormat="1">
      <c r="B183" s="54" t="s">
        <v>36</v>
      </c>
      <c r="C183" s="80" t="s">
        <v>156</v>
      </c>
      <c r="D183" s="123">
        <v>60</v>
      </c>
      <c r="E183" s="123">
        <v>1.4</v>
      </c>
      <c r="F183" s="123">
        <v>0.6</v>
      </c>
      <c r="G183" s="123">
        <v>6.45</v>
      </c>
      <c r="H183" s="123">
        <v>121.6</v>
      </c>
      <c r="I183" s="123">
        <v>0.19</v>
      </c>
      <c r="J183" s="123">
        <v>5.4</v>
      </c>
      <c r="K183" s="123">
        <v>0</v>
      </c>
      <c r="L183" s="123">
        <v>0</v>
      </c>
      <c r="M183" s="123">
        <v>22.4</v>
      </c>
      <c r="N183" s="123">
        <v>10.8</v>
      </c>
      <c r="O183" s="123">
        <v>20.5</v>
      </c>
      <c r="P183" s="123">
        <v>0.6</v>
      </c>
      <c r="R183" s="134"/>
    </row>
    <row r="184" spans="2:18" s="17" customFormat="1" ht="24" customHeight="1">
      <c r="B184" s="101" t="s">
        <v>157</v>
      </c>
      <c r="C184" s="102" t="s">
        <v>175</v>
      </c>
      <c r="D184" s="103">
        <v>210</v>
      </c>
      <c r="E184" s="104">
        <v>3.58</v>
      </c>
      <c r="F184" s="104">
        <v>1.3</v>
      </c>
      <c r="G184" s="104">
        <v>21.52</v>
      </c>
      <c r="H184" s="104">
        <v>104.8</v>
      </c>
      <c r="I184" s="104">
        <v>0.01</v>
      </c>
      <c r="J184" s="104">
        <v>6.4</v>
      </c>
      <c r="K184" s="104">
        <v>0.09</v>
      </c>
      <c r="L184" s="104">
        <v>0.1</v>
      </c>
      <c r="M184" s="104">
        <v>65.8</v>
      </c>
      <c r="N184" s="104">
        <v>15.8</v>
      </c>
      <c r="O184" s="104">
        <v>56.73</v>
      </c>
      <c r="P184" s="104">
        <v>0.09</v>
      </c>
      <c r="Q184" s="12"/>
      <c r="R184" s="18"/>
    </row>
    <row r="185" spans="2:18" s="19" customFormat="1" ht="18.75" customHeight="1">
      <c r="B185" s="54" t="s">
        <v>40</v>
      </c>
      <c r="C185" s="80" t="s">
        <v>41</v>
      </c>
      <c r="D185" s="61">
        <v>240</v>
      </c>
      <c r="E185" s="69">
        <v>7.04</v>
      </c>
      <c r="F185" s="69">
        <v>2.36</v>
      </c>
      <c r="G185" s="69">
        <v>25.42</v>
      </c>
      <c r="H185" s="69">
        <v>351.22</v>
      </c>
      <c r="I185" s="69">
        <v>0.1</v>
      </c>
      <c r="J185" s="69">
        <v>4.5199999999999996</v>
      </c>
      <c r="K185" s="69">
        <v>0</v>
      </c>
      <c r="L185" s="69">
        <v>1.55</v>
      </c>
      <c r="M185" s="69">
        <v>62.97</v>
      </c>
      <c r="N185" s="69">
        <v>20.95</v>
      </c>
      <c r="O185" s="69">
        <v>89.02</v>
      </c>
      <c r="P185" s="69">
        <v>0.64</v>
      </c>
      <c r="Q185" s="9"/>
      <c r="R185" s="134"/>
    </row>
    <row r="186" spans="2:18" s="17" customFormat="1" ht="30.75" customHeight="1">
      <c r="B186" s="54" t="s">
        <v>23</v>
      </c>
      <c r="C186" s="80" t="s">
        <v>29</v>
      </c>
      <c r="D186" s="48">
        <v>200</v>
      </c>
      <c r="E186" s="48">
        <v>7.0000000000000007E-2</v>
      </c>
      <c r="F186" s="48">
        <v>0.02</v>
      </c>
      <c r="G186" s="48">
        <v>15</v>
      </c>
      <c r="H186" s="48">
        <v>60</v>
      </c>
      <c r="I186" s="48">
        <v>0</v>
      </c>
      <c r="J186" s="48">
        <v>0.03</v>
      </c>
      <c r="K186" s="48">
        <v>0</v>
      </c>
      <c r="L186" s="48">
        <v>0</v>
      </c>
      <c r="M186" s="48">
        <v>15.9</v>
      </c>
      <c r="N186" s="48">
        <v>1.4</v>
      </c>
      <c r="O186" s="48">
        <v>2.8</v>
      </c>
      <c r="P186" s="48">
        <v>0.2</v>
      </c>
      <c r="Q186" s="13"/>
    </row>
    <row r="187" spans="2:18" s="19" customFormat="1" ht="28.5" customHeight="1">
      <c r="B187" s="99" t="s">
        <v>130</v>
      </c>
      <c r="C187" s="51" t="s">
        <v>22</v>
      </c>
      <c r="D187" s="52">
        <v>20</v>
      </c>
      <c r="E187" s="52">
        <v>1.52</v>
      </c>
      <c r="F187" s="52">
        <v>0.16</v>
      </c>
      <c r="G187" s="52">
        <v>9.84</v>
      </c>
      <c r="H187" s="52">
        <v>47</v>
      </c>
      <c r="I187" s="52">
        <v>0.01</v>
      </c>
      <c r="J187" s="52">
        <v>0</v>
      </c>
      <c r="K187" s="52">
        <v>0</v>
      </c>
      <c r="L187" s="52">
        <v>0</v>
      </c>
      <c r="M187" s="52">
        <v>4</v>
      </c>
      <c r="N187" s="52">
        <v>2.8</v>
      </c>
      <c r="O187" s="52">
        <v>2.56</v>
      </c>
      <c r="P187" s="53">
        <v>0.5</v>
      </c>
      <c r="Q187" s="131"/>
      <c r="R187" s="134"/>
    </row>
    <row r="188" spans="2:18" s="19" customFormat="1" ht="36" customHeight="1">
      <c r="B188" s="50" t="s">
        <v>131</v>
      </c>
      <c r="C188" s="111" t="s">
        <v>75</v>
      </c>
      <c r="D188" s="52">
        <v>20</v>
      </c>
      <c r="E188" s="52">
        <v>2.1</v>
      </c>
      <c r="F188" s="52">
        <v>0.1</v>
      </c>
      <c r="G188" s="52">
        <v>4.2</v>
      </c>
      <c r="H188" s="52">
        <v>36.200000000000003</v>
      </c>
      <c r="I188" s="52">
        <v>3.5999999999999997E-2</v>
      </c>
      <c r="J188" s="52">
        <v>0</v>
      </c>
      <c r="K188" s="52">
        <v>0</v>
      </c>
      <c r="L188" s="52">
        <v>0</v>
      </c>
      <c r="M188" s="52">
        <v>10.5</v>
      </c>
      <c r="N188" s="52">
        <v>2.1</v>
      </c>
      <c r="O188" s="52">
        <v>94.2</v>
      </c>
      <c r="P188" s="53">
        <v>0.4</v>
      </c>
      <c r="Q188" s="131"/>
      <c r="R188" s="134"/>
    </row>
    <row r="189" spans="2:18" s="130" customFormat="1">
      <c r="B189" s="132" t="s">
        <v>66</v>
      </c>
      <c r="C189" s="132" t="s">
        <v>161</v>
      </c>
      <c r="D189" s="133">
        <v>60</v>
      </c>
      <c r="E189" s="133">
        <v>5.64</v>
      </c>
      <c r="F189" s="133">
        <v>41.52</v>
      </c>
      <c r="G189" s="133">
        <v>41.52</v>
      </c>
      <c r="H189" s="133">
        <v>234</v>
      </c>
      <c r="I189" s="133">
        <v>0.81</v>
      </c>
      <c r="J189" s="133">
        <v>0.06</v>
      </c>
      <c r="K189" s="133">
        <v>0.03</v>
      </c>
      <c r="L189" s="133">
        <v>0.15</v>
      </c>
      <c r="M189" s="133">
        <v>0.18</v>
      </c>
      <c r="N189" s="133">
        <v>3.0000000000000001E-3</v>
      </c>
      <c r="O189" s="133">
        <v>0.21</v>
      </c>
      <c r="P189" s="133">
        <v>0.06</v>
      </c>
      <c r="Q189" s="131"/>
    </row>
    <row r="190" spans="2:18" s="1" customFormat="1">
      <c r="B190" s="72"/>
      <c r="C190" s="89" t="s">
        <v>143</v>
      </c>
      <c r="D190" s="84">
        <f t="shared" ref="D190:P190" si="25">SUM(D183:D189)</f>
        <v>810</v>
      </c>
      <c r="E190" s="84">
        <f t="shared" si="25"/>
        <v>21.349999999999998</v>
      </c>
      <c r="F190" s="84">
        <f t="shared" si="25"/>
        <v>46.06</v>
      </c>
      <c r="G190" s="84">
        <f t="shared" si="25"/>
        <v>123.95000000000002</v>
      </c>
      <c r="H190" s="84">
        <f t="shared" si="25"/>
        <v>954.82</v>
      </c>
      <c r="I190" s="84">
        <f t="shared" si="25"/>
        <v>1.1560000000000001</v>
      </c>
      <c r="J190" s="84">
        <f t="shared" si="25"/>
        <v>16.41</v>
      </c>
      <c r="K190" s="84">
        <f t="shared" si="25"/>
        <v>0.12</v>
      </c>
      <c r="L190" s="84">
        <f t="shared" si="25"/>
        <v>1.8</v>
      </c>
      <c r="M190" s="84">
        <f t="shared" si="25"/>
        <v>181.75</v>
      </c>
      <c r="N190" s="84">
        <f t="shared" si="25"/>
        <v>53.852999999999994</v>
      </c>
      <c r="O190" s="84">
        <f t="shared" si="25"/>
        <v>266.02</v>
      </c>
      <c r="P190" s="84">
        <f t="shared" si="25"/>
        <v>2.4900000000000002</v>
      </c>
      <c r="Q190" s="4"/>
      <c r="R190" s="6"/>
    </row>
    <row r="191" spans="2:18" s="1" customFormat="1">
      <c r="B191" s="72"/>
      <c r="C191" s="87" t="s">
        <v>88</v>
      </c>
      <c r="D191" s="84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"/>
      <c r="R191" s="6"/>
    </row>
    <row r="192" spans="2:18" s="19" customFormat="1" ht="18.75" customHeight="1">
      <c r="B192" s="54" t="s">
        <v>68</v>
      </c>
      <c r="C192" s="80" t="s">
        <v>99</v>
      </c>
      <c r="D192" s="61">
        <v>200</v>
      </c>
      <c r="E192" s="47">
        <v>5</v>
      </c>
      <c r="F192" s="47">
        <v>3.1</v>
      </c>
      <c r="G192" s="47">
        <v>15.8</v>
      </c>
      <c r="H192" s="47">
        <v>100</v>
      </c>
      <c r="I192" s="47">
        <v>0.2</v>
      </c>
      <c r="J192" s="47">
        <v>1.1000000000000001</v>
      </c>
      <c r="K192" s="47">
        <v>0.03</v>
      </c>
      <c r="L192" s="47">
        <v>0</v>
      </c>
      <c r="M192" s="47">
        <v>5.8</v>
      </c>
      <c r="N192" s="47">
        <v>0.01</v>
      </c>
      <c r="O192" s="47">
        <v>2E-3</v>
      </c>
      <c r="P192" s="47">
        <v>1E-3</v>
      </c>
      <c r="Q192" s="131"/>
      <c r="R192" s="134"/>
    </row>
    <row r="193" spans="2:18" s="19" customFormat="1" ht="30.75" customHeight="1">
      <c r="B193" s="54" t="s">
        <v>90</v>
      </c>
      <c r="C193" s="80" t="s">
        <v>100</v>
      </c>
      <c r="D193" s="61">
        <v>50</v>
      </c>
      <c r="E193" s="47">
        <v>4.24</v>
      </c>
      <c r="F193" s="47">
        <v>1.5</v>
      </c>
      <c r="G193" s="47">
        <v>10.7</v>
      </c>
      <c r="H193" s="47">
        <v>135</v>
      </c>
      <c r="I193" s="47">
        <v>0.05</v>
      </c>
      <c r="J193" s="47">
        <v>6.7500000000000004E-2</v>
      </c>
      <c r="K193" s="47">
        <v>1.4999999999999999E-2</v>
      </c>
      <c r="L193" s="47">
        <v>0.13500000000000001</v>
      </c>
      <c r="M193" s="47">
        <v>15.8</v>
      </c>
      <c r="N193" s="47">
        <v>6.3525</v>
      </c>
      <c r="O193" s="47">
        <v>30.6</v>
      </c>
      <c r="P193" s="47">
        <v>0.15</v>
      </c>
      <c r="Q193" s="11"/>
    </row>
    <row r="194" spans="2:18" s="1" customFormat="1">
      <c r="B194" s="73"/>
      <c r="C194" s="108" t="s">
        <v>181</v>
      </c>
      <c r="D194" s="84"/>
      <c r="E194" s="49">
        <f>SUM(E192:E193)</f>
        <v>9.24</v>
      </c>
      <c r="F194" s="49">
        <f t="shared" ref="F194:P194" si="26">SUM(F192:F193)</f>
        <v>4.5999999999999996</v>
      </c>
      <c r="G194" s="49">
        <f t="shared" si="26"/>
        <v>26.5</v>
      </c>
      <c r="H194" s="49">
        <f t="shared" si="26"/>
        <v>235</v>
      </c>
      <c r="I194" s="49">
        <f t="shared" si="26"/>
        <v>0.25</v>
      </c>
      <c r="J194" s="49">
        <f t="shared" si="26"/>
        <v>1.1675</v>
      </c>
      <c r="K194" s="49">
        <f t="shared" si="26"/>
        <v>4.4999999999999998E-2</v>
      </c>
      <c r="L194" s="49">
        <f t="shared" si="26"/>
        <v>0.13500000000000001</v>
      </c>
      <c r="M194" s="49">
        <f t="shared" si="26"/>
        <v>21.6</v>
      </c>
      <c r="N194" s="49">
        <f t="shared" si="26"/>
        <v>6.3624999999999998</v>
      </c>
      <c r="O194" s="49">
        <f t="shared" si="26"/>
        <v>30.602</v>
      </c>
      <c r="P194" s="49">
        <f t="shared" si="26"/>
        <v>0.151</v>
      </c>
      <c r="Q194" s="4"/>
      <c r="R194" s="6"/>
    </row>
    <row r="195" spans="2:18" s="130" customFormat="1" ht="15" customHeight="1">
      <c r="B195" s="60"/>
      <c r="C195" s="73" t="s">
        <v>18</v>
      </c>
      <c r="D195" s="69"/>
      <c r="E195" s="78">
        <f t="shared" ref="E195:P195" si="27">SUM(E181+E190+E194)</f>
        <v>45.74</v>
      </c>
      <c r="F195" s="78">
        <f t="shared" si="27"/>
        <v>61.02</v>
      </c>
      <c r="G195" s="78">
        <f t="shared" si="27"/>
        <v>213.75</v>
      </c>
      <c r="H195" s="78">
        <f t="shared" si="27"/>
        <v>1705.7600000000002</v>
      </c>
      <c r="I195" s="78">
        <f t="shared" si="27"/>
        <v>1.6460000000000001</v>
      </c>
      <c r="J195" s="78">
        <f t="shared" si="27"/>
        <v>20.3675</v>
      </c>
      <c r="K195" s="78">
        <f t="shared" si="27"/>
        <v>0.38500000000000001</v>
      </c>
      <c r="L195" s="78">
        <f t="shared" si="27"/>
        <v>4.1349999999999998</v>
      </c>
      <c r="M195" s="78">
        <f t="shared" si="27"/>
        <v>477.35</v>
      </c>
      <c r="N195" s="78">
        <f t="shared" si="27"/>
        <v>116.71550000000001</v>
      </c>
      <c r="O195" s="78">
        <f t="shared" si="27"/>
        <v>556.60199999999998</v>
      </c>
      <c r="P195" s="78">
        <f t="shared" si="27"/>
        <v>4.2409999999999997</v>
      </c>
      <c r="R195" s="7"/>
    </row>
    <row r="196" spans="2:18" s="130" customFormat="1" ht="15" customHeight="1">
      <c r="B196" s="141"/>
      <c r="C196" s="152"/>
      <c r="D196" s="143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R196" s="7"/>
    </row>
    <row r="197" spans="2:18" s="130" customFormat="1" ht="30" customHeight="1">
      <c r="B197" s="159" t="s">
        <v>19</v>
      </c>
      <c r="C197" s="159" t="s">
        <v>0</v>
      </c>
      <c r="D197" s="159" t="s">
        <v>1</v>
      </c>
      <c r="E197" s="159" t="s">
        <v>2</v>
      </c>
      <c r="F197" s="159" t="s">
        <v>3</v>
      </c>
      <c r="G197" s="159" t="s">
        <v>4</v>
      </c>
      <c r="H197" s="159" t="s">
        <v>5</v>
      </c>
      <c r="I197" s="159" t="s">
        <v>6</v>
      </c>
      <c r="J197" s="159"/>
      <c r="K197" s="159"/>
      <c r="L197" s="159"/>
      <c r="M197" s="159" t="s">
        <v>7</v>
      </c>
      <c r="N197" s="159"/>
      <c r="O197" s="159"/>
      <c r="P197" s="159"/>
    </row>
    <row r="198" spans="2:18" s="130" customFormat="1" ht="1.5" customHeight="1">
      <c r="B198" s="159"/>
      <c r="C198" s="159"/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</row>
    <row r="199" spans="2:18" s="130" customFormat="1" hidden="1">
      <c r="B199" s="159"/>
      <c r="C199" s="159"/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</row>
    <row r="200" spans="2:18" s="130" customFormat="1">
      <c r="B200" s="139"/>
      <c r="C200" s="139" t="s">
        <v>65</v>
      </c>
      <c r="D200" s="139"/>
      <c r="E200" s="139"/>
      <c r="F200" s="139"/>
      <c r="G200" s="139"/>
      <c r="H200" s="139"/>
      <c r="I200" s="139" t="s">
        <v>8</v>
      </c>
      <c r="J200" s="139" t="s">
        <v>9</v>
      </c>
      <c r="K200" s="139" t="s">
        <v>10</v>
      </c>
      <c r="L200" s="139" t="s">
        <v>11</v>
      </c>
      <c r="M200" s="139" t="s">
        <v>12</v>
      </c>
      <c r="N200" s="139" t="s">
        <v>13</v>
      </c>
      <c r="O200" s="139" t="s">
        <v>14</v>
      </c>
      <c r="P200" s="139" t="s">
        <v>15</v>
      </c>
      <c r="Q200" s="3"/>
      <c r="R200" s="7"/>
    </row>
    <row r="201" spans="2:18" s="130" customFormat="1">
      <c r="B201" s="58" t="s">
        <v>34</v>
      </c>
      <c r="C201" s="82" t="s">
        <v>21</v>
      </c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R201" s="7"/>
    </row>
    <row r="202" spans="2:18" s="31" customFormat="1">
      <c r="B202" s="57" t="s">
        <v>82</v>
      </c>
      <c r="C202" s="83" t="s">
        <v>119</v>
      </c>
      <c r="D202" s="59">
        <v>60</v>
      </c>
      <c r="E202" s="59">
        <v>1.1200000000000001</v>
      </c>
      <c r="F202" s="59">
        <v>3.3</v>
      </c>
      <c r="G202" s="59">
        <v>6.49</v>
      </c>
      <c r="H202" s="59">
        <v>28.6</v>
      </c>
      <c r="I202" s="59">
        <v>0.05</v>
      </c>
      <c r="J202" s="59">
        <v>6.12</v>
      </c>
      <c r="K202" s="59">
        <v>0</v>
      </c>
      <c r="L202" s="59">
        <v>1.86</v>
      </c>
      <c r="M202" s="59">
        <v>54.7</v>
      </c>
      <c r="N202" s="59">
        <v>20.399999999999999</v>
      </c>
      <c r="O202" s="59">
        <v>91.5</v>
      </c>
      <c r="P202" s="59">
        <v>0.05</v>
      </c>
      <c r="R202" s="35"/>
    </row>
    <row r="203" spans="2:18" s="17" customFormat="1" ht="46.5" customHeight="1">
      <c r="B203" s="62" t="s">
        <v>83</v>
      </c>
      <c r="C203" s="88" t="s">
        <v>120</v>
      </c>
      <c r="D203" s="61">
        <v>240</v>
      </c>
      <c r="E203" s="47">
        <v>27.99</v>
      </c>
      <c r="F203" s="47">
        <v>17.329999999999998</v>
      </c>
      <c r="G203" s="47">
        <v>18.13</v>
      </c>
      <c r="H203" s="47">
        <v>412.26</v>
      </c>
      <c r="I203" s="47">
        <v>0.18</v>
      </c>
      <c r="J203" s="47">
        <v>2.85</v>
      </c>
      <c r="K203" s="47">
        <v>0.18</v>
      </c>
      <c r="L203" s="47">
        <v>1.41</v>
      </c>
      <c r="M203" s="47">
        <v>173.86</v>
      </c>
      <c r="N203" s="47">
        <v>41.59</v>
      </c>
      <c r="O203" s="47">
        <v>549.05999999999995</v>
      </c>
      <c r="P203" s="47">
        <v>0.26</v>
      </c>
      <c r="Q203" s="13"/>
      <c r="R203" s="18"/>
    </row>
    <row r="204" spans="2:18" s="19" customFormat="1" ht="32.25" customHeight="1">
      <c r="B204" s="99">
        <v>631</v>
      </c>
      <c r="C204" s="71" t="s">
        <v>111</v>
      </c>
      <c r="D204" s="48">
        <v>200</v>
      </c>
      <c r="E204" s="48">
        <v>0.2</v>
      </c>
      <c r="F204" s="48">
        <v>0</v>
      </c>
      <c r="G204" s="48">
        <v>25.6</v>
      </c>
      <c r="H204" s="48">
        <v>132</v>
      </c>
      <c r="I204" s="48">
        <v>0.05</v>
      </c>
      <c r="J204" s="48">
        <v>10</v>
      </c>
      <c r="K204" s="48">
        <v>0.01</v>
      </c>
      <c r="L204" s="48">
        <v>0.2</v>
      </c>
      <c r="M204" s="48">
        <v>36.5</v>
      </c>
      <c r="N204" s="48">
        <v>10.199999999999999</v>
      </c>
      <c r="O204" s="48">
        <v>30.6</v>
      </c>
      <c r="P204" s="48">
        <v>1.5</v>
      </c>
      <c r="Q204" s="9"/>
      <c r="R204" s="134"/>
    </row>
    <row r="205" spans="2:18" s="19" customFormat="1" ht="26.25" customHeight="1">
      <c r="B205" s="99" t="s">
        <v>130</v>
      </c>
      <c r="C205" s="51" t="s">
        <v>22</v>
      </c>
      <c r="D205" s="52">
        <v>20</v>
      </c>
      <c r="E205" s="52">
        <v>1.52</v>
      </c>
      <c r="F205" s="52">
        <v>0.16</v>
      </c>
      <c r="G205" s="52">
        <v>9.84</v>
      </c>
      <c r="H205" s="52">
        <v>47</v>
      </c>
      <c r="I205" s="52">
        <v>0.01</v>
      </c>
      <c r="J205" s="52">
        <v>0</v>
      </c>
      <c r="K205" s="52">
        <v>0</v>
      </c>
      <c r="L205" s="52">
        <v>0</v>
      </c>
      <c r="M205" s="52">
        <v>4</v>
      </c>
      <c r="N205" s="52">
        <v>2.8</v>
      </c>
      <c r="O205" s="52">
        <v>2.56</v>
      </c>
      <c r="P205" s="53">
        <v>0.5</v>
      </c>
      <c r="Q205" s="131"/>
      <c r="R205" s="134"/>
    </row>
    <row r="206" spans="2:18" s="19" customFormat="1" ht="33" customHeight="1">
      <c r="B206" s="50" t="s">
        <v>131</v>
      </c>
      <c r="C206" s="86" t="s">
        <v>75</v>
      </c>
      <c r="D206" s="52">
        <v>20</v>
      </c>
      <c r="E206" s="52">
        <v>1.3</v>
      </c>
      <c r="F206" s="52">
        <v>0.24</v>
      </c>
      <c r="G206" s="52">
        <v>4.4000000000000004</v>
      </c>
      <c r="H206" s="52">
        <v>36.200000000000003</v>
      </c>
      <c r="I206" s="52">
        <v>0.01</v>
      </c>
      <c r="J206" s="52">
        <v>0</v>
      </c>
      <c r="K206" s="52">
        <v>0</v>
      </c>
      <c r="L206" s="52">
        <v>0</v>
      </c>
      <c r="M206" s="52">
        <v>61.1</v>
      </c>
      <c r="N206" s="52">
        <v>9.4</v>
      </c>
      <c r="O206" s="52">
        <v>61.3</v>
      </c>
      <c r="P206" s="53">
        <v>0.01</v>
      </c>
      <c r="Q206" s="131"/>
      <c r="R206" s="134"/>
    </row>
    <row r="207" spans="2:18" s="17" customFormat="1" ht="18.75" customHeight="1">
      <c r="B207" s="79"/>
      <c r="C207" s="55" t="s">
        <v>142</v>
      </c>
      <c r="D207" s="52">
        <f>SUM(D202:D206)</f>
        <v>540</v>
      </c>
      <c r="E207" s="105">
        <f t="shared" ref="E207:P207" si="28">SUM(E202:E206)</f>
        <v>32.129999999999995</v>
      </c>
      <c r="F207" s="105">
        <f t="shared" si="28"/>
        <v>21.029999999999998</v>
      </c>
      <c r="G207" s="105">
        <f t="shared" si="28"/>
        <v>64.460000000000008</v>
      </c>
      <c r="H207" s="105">
        <f t="shared" si="28"/>
        <v>656.06000000000006</v>
      </c>
      <c r="I207" s="105">
        <f t="shared" si="28"/>
        <v>0.3</v>
      </c>
      <c r="J207" s="105">
        <f t="shared" si="28"/>
        <v>18.97</v>
      </c>
      <c r="K207" s="105">
        <f t="shared" si="28"/>
        <v>0.19</v>
      </c>
      <c r="L207" s="105">
        <f t="shared" si="28"/>
        <v>3.47</v>
      </c>
      <c r="M207" s="105">
        <f t="shared" si="28"/>
        <v>330.16</v>
      </c>
      <c r="N207" s="105">
        <f t="shared" si="28"/>
        <v>84.39</v>
      </c>
      <c r="O207" s="105">
        <f t="shared" si="28"/>
        <v>735.01999999999987</v>
      </c>
      <c r="P207" s="105">
        <f t="shared" si="28"/>
        <v>2.3199999999999998</v>
      </c>
      <c r="Q207" s="21"/>
      <c r="R207" s="18"/>
    </row>
    <row r="208" spans="2:18" s="17" customFormat="1">
      <c r="B208" s="95"/>
      <c r="C208" s="106" t="s">
        <v>20</v>
      </c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R208" s="18"/>
    </row>
    <row r="209" spans="1:18" s="126" customFormat="1">
      <c r="B209" s="54" t="s">
        <v>134</v>
      </c>
      <c r="C209" s="80" t="s">
        <v>135</v>
      </c>
      <c r="D209" s="127">
        <v>60</v>
      </c>
      <c r="E209" s="128">
        <v>0.5</v>
      </c>
      <c r="F209" s="128">
        <v>5.08</v>
      </c>
      <c r="G209" s="128">
        <v>2.2999999999999998</v>
      </c>
      <c r="H209" s="128">
        <v>56.6</v>
      </c>
      <c r="I209" s="128">
        <v>0</v>
      </c>
      <c r="J209" s="128">
        <v>7.21</v>
      </c>
      <c r="K209" s="128">
        <v>0</v>
      </c>
      <c r="L209" s="128">
        <v>0.42</v>
      </c>
      <c r="M209" s="128">
        <v>25.2</v>
      </c>
      <c r="N209" s="128">
        <v>10.29</v>
      </c>
      <c r="O209" s="128">
        <v>17.64</v>
      </c>
      <c r="P209" s="128">
        <v>0.34</v>
      </c>
      <c r="Q209" s="129"/>
    </row>
    <row r="210" spans="1:18" s="17" customFormat="1" ht="32.25" customHeight="1">
      <c r="B210" s="62" t="s">
        <v>39</v>
      </c>
      <c r="C210" s="63" t="s">
        <v>164</v>
      </c>
      <c r="D210" s="64">
        <v>210</v>
      </c>
      <c r="E210" s="65">
        <v>10.58</v>
      </c>
      <c r="F210" s="65">
        <v>3.88</v>
      </c>
      <c r="G210" s="65">
        <v>10.92</v>
      </c>
      <c r="H210" s="65">
        <v>118.4</v>
      </c>
      <c r="I210" s="65">
        <v>0.06</v>
      </c>
      <c r="J210" s="65">
        <v>2</v>
      </c>
      <c r="K210" s="65">
        <v>0.1</v>
      </c>
      <c r="L210" s="65">
        <v>0.1</v>
      </c>
      <c r="M210" s="65">
        <v>45.2</v>
      </c>
      <c r="N210" s="65">
        <v>15.5</v>
      </c>
      <c r="O210" s="65">
        <v>54.6</v>
      </c>
      <c r="P210" s="65">
        <v>0.2</v>
      </c>
      <c r="Q210" s="12"/>
      <c r="R210" s="18"/>
    </row>
    <row r="211" spans="1:18" s="19" customFormat="1" ht="27.6">
      <c r="B211" s="54" t="s">
        <v>58</v>
      </c>
      <c r="C211" s="80" t="s">
        <v>59</v>
      </c>
      <c r="D211" s="69">
        <v>90</v>
      </c>
      <c r="E211" s="125">
        <v>8.1</v>
      </c>
      <c r="F211" s="125">
        <v>9.5</v>
      </c>
      <c r="G211" s="125">
        <v>10.4</v>
      </c>
      <c r="H211" s="125">
        <v>298</v>
      </c>
      <c r="I211" s="125">
        <v>7.4999999999999997E-2</v>
      </c>
      <c r="J211" s="125">
        <v>0.24</v>
      </c>
      <c r="K211" s="125">
        <v>0.128</v>
      </c>
      <c r="L211" s="125">
        <v>1.55</v>
      </c>
      <c r="M211" s="125">
        <v>16.2</v>
      </c>
      <c r="N211" s="125">
        <v>13.3</v>
      </c>
      <c r="O211" s="125">
        <v>75.52</v>
      </c>
      <c r="P211" s="125">
        <v>1.28</v>
      </c>
      <c r="Q211" s="131"/>
      <c r="R211" s="134"/>
    </row>
    <row r="212" spans="1:18" s="19" customFormat="1" ht="31.5" customHeight="1">
      <c r="B212" s="54" t="s">
        <v>95</v>
      </c>
      <c r="C212" s="80" t="s">
        <v>121</v>
      </c>
      <c r="D212" s="69">
        <v>150</v>
      </c>
      <c r="E212" s="69">
        <v>2.1</v>
      </c>
      <c r="F212" s="69">
        <v>3.53</v>
      </c>
      <c r="G212" s="69">
        <v>6.1</v>
      </c>
      <c r="H212" s="69">
        <v>89.8</v>
      </c>
      <c r="I212" s="69">
        <v>0.08</v>
      </c>
      <c r="J212" s="69">
        <v>7.73</v>
      </c>
      <c r="K212" s="69">
        <v>0.1</v>
      </c>
      <c r="L212" s="69">
        <v>1.05</v>
      </c>
      <c r="M212" s="69">
        <v>85.1</v>
      </c>
      <c r="N212" s="69">
        <v>12.5</v>
      </c>
      <c r="O212" s="69">
        <v>98.8</v>
      </c>
      <c r="P212" s="69">
        <v>0.05</v>
      </c>
      <c r="Q212" s="131"/>
      <c r="R212" s="134"/>
    </row>
    <row r="213" spans="1:18" s="130" customFormat="1">
      <c r="A213" s="19"/>
      <c r="B213" s="54" t="s">
        <v>27</v>
      </c>
      <c r="C213" s="80" t="s">
        <v>28</v>
      </c>
      <c r="D213" s="69">
        <v>200</v>
      </c>
      <c r="E213" s="69">
        <v>0.11</v>
      </c>
      <c r="F213" s="69">
        <v>0.89</v>
      </c>
      <c r="G213" s="69">
        <v>11.67</v>
      </c>
      <c r="H213" s="69">
        <v>60.22</v>
      </c>
      <c r="I213" s="69">
        <v>0</v>
      </c>
      <c r="J213" s="69">
        <v>3.55</v>
      </c>
      <c r="K213" s="69">
        <v>0</v>
      </c>
      <c r="L213" s="69">
        <v>0</v>
      </c>
      <c r="M213" s="69">
        <v>29.78</v>
      </c>
      <c r="N213" s="69">
        <v>1.67</v>
      </c>
      <c r="O213" s="69">
        <v>9.33</v>
      </c>
      <c r="P213" s="69">
        <v>0.33</v>
      </c>
      <c r="Q213" s="39"/>
    </row>
    <row r="214" spans="1:18" s="19" customFormat="1" ht="26.25" customHeight="1">
      <c r="B214" s="99" t="s">
        <v>130</v>
      </c>
      <c r="C214" s="51" t="s">
        <v>22</v>
      </c>
      <c r="D214" s="52">
        <v>20</v>
      </c>
      <c r="E214" s="52">
        <v>1.52</v>
      </c>
      <c r="F214" s="52">
        <v>0.16</v>
      </c>
      <c r="G214" s="52">
        <v>9.84</v>
      </c>
      <c r="H214" s="52">
        <v>47</v>
      </c>
      <c r="I214" s="52">
        <v>0.01</v>
      </c>
      <c r="J214" s="52">
        <v>0</v>
      </c>
      <c r="K214" s="52">
        <v>0</v>
      </c>
      <c r="L214" s="52">
        <v>0</v>
      </c>
      <c r="M214" s="52">
        <v>4</v>
      </c>
      <c r="N214" s="52">
        <v>2.8</v>
      </c>
      <c r="O214" s="52">
        <v>2.56</v>
      </c>
      <c r="P214" s="53">
        <v>0.5</v>
      </c>
      <c r="Q214" s="131"/>
      <c r="R214" s="134"/>
    </row>
    <row r="215" spans="1:18" s="19" customFormat="1" ht="33" customHeight="1">
      <c r="B215" s="50" t="s">
        <v>131</v>
      </c>
      <c r="C215" s="86" t="s">
        <v>75</v>
      </c>
      <c r="D215" s="52">
        <v>20</v>
      </c>
      <c r="E215" s="52">
        <v>1.3</v>
      </c>
      <c r="F215" s="52">
        <v>0.24</v>
      </c>
      <c r="G215" s="52">
        <v>4.4000000000000004</v>
      </c>
      <c r="H215" s="52">
        <v>36.200000000000003</v>
      </c>
      <c r="I215" s="52">
        <v>0.01</v>
      </c>
      <c r="J215" s="52">
        <v>0</v>
      </c>
      <c r="K215" s="52">
        <v>0</v>
      </c>
      <c r="L215" s="52">
        <v>0</v>
      </c>
      <c r="M215" s="52">
        <v>61.1</v>
      </c>
      <c r="N215" s="52">
        <v>9.4</v>
      </c>
      <c r="O215" s="52">
        <v>61.3</v>
      </c>
      <c r="P215" s="53">
        <v>0.01</v>
      </c>
      <c r="Q215" s="131"/>
      <c r="R215" s="134"/>
    </row>
    <row r="216" spans="1:18" s="130" customFormat="1">
      <c r="A216" s="19"/>
      <c r="B216" s="54" t="s">
        <v>70</v>
      </c>
      <c r="C216" s="80" t="s">
        <v>129</v>
      </c>
      <c r="D216" s="61">
        <v>100</v>
      </c>
      <c r="E216" s="47">
        <v>0</v>
      </c>
      <c r="F216" s="47">
        <v>0.3</v>
      </c>
      <c r="G216" s="47">
        <v>11.25</v>
      </c>
      <c r="H216" s="47">
        <v>57</v>
      </c>
      <c r="I216" s="47">
        <v>0.01</v>
      </c>
      <c r="J216" s="47">
        <v>15.6</v>
      </c>
      <c r="K216" s="47">
        <v>0.09</v>
      </c>
      <c r="L216" s="47">
        <v>1.5</v>
      </c>
      <c r="M216" s="47">
        <v>85.4</v>
      </c>
      <c r="N216" s="47">
        <v>15.4</v>
      </c>
      <c r="O216" s="47">
        <v>10.3</v>
      </c>
      <c r="P216" s="47">
        <v>0.1</v>
      </c>
      <c r="Q216" s="131"/>
    </row>
    <row r="217" spans="1:18" s="1" customFormat="1">
      <c r="B217" s="70"/>
      <c r="C217" s="89" t="s">
        <v>143</v>
      </c>
      <c r="D217" s="84">
        <f t="shared" ref="D217:P217" si="29">SUM(D209:D216)</f>
        <v>850</v>
      </c>
      <c r="E217" s="84">
        <f t="shared" si="29"/>
        <v>24.21</v>
      </c>
      <c r="F217" s="84">
        <f t="shared" si="29"/>
        <v>23.580000000000002</v>
      </c>
      <c r="G217" s="84">
        <f t="shared" si="29"/>
        <v>66.88</v>
      </c>
      <c r="H217" s="84">
        <f t="shared" si="29"/>
        <v>763.22</v>
      </c>
      <c r="I217" s="84">
        <f t="shared" si="29"/>
        <v>0.24500000000000005</v>
      </c>
      <c r="J217" s="84">
        <f t="shared" si="29"/>
        <v>36.33</v>
      </c>
      <c r="K217" s="84">
        <f t="shared" si="29"/>
        <v>0.41800000000000004</v>
      </c>
      <c r="L217" s="84">
        <f t="shared" si="29"/>
        <v>4.62</v>
      </c>
      <c r="M217" s="84">
        <f t="shared" si="29"/>
        <v>351.98</v>
      </c>
      <c r="N217" s="84">
        <f t="shared" si="29"/>
        <v>80.860000000000014</v>
      </c>
      <c r="O217" s="84">
        <f t="shared" si="29"/>
        <v>330.05</v>
      </c>
      <c r="P217" s="84">
        <f t="shared" si="29"/>
        <v>2.81</v>
      </c>
      <c r="Q217" s="4"/>
      <c r="R217" s="6"/>
    </row>
    <row r="218" spans="1:18" s="1" customFormat="1">
      <c r="B218" s="107"/>
      <c r="C218" s="87" t="s">
        <v>101</v>
      </c>
      <c r="D218" s="84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"/>
      <c r="R218" s="6"/>
    </row>
    <row r="219" spans="1:18" s="19" customFormat="1" ht="30.75" customHeight="1">
      <c r="B219" s="62" t="s">
        <v>132</v>
      </c>
      <c r="C219" s="88" t="s">
        <v>106</v>
      </c>
      <c r="D219" s="53">
        <v>50</v>
      </c>
      <c r="E219" s="53">
        <v>1.5</v>
      </c>
      <c r="F219" s="53">
        <v>7.3</v>
      </c>
      <c r="G219" s="53">
        <v>7.3</v>
      </c>
      <c r="H219" s="47">
        <v>100</v>
      </c>
      <c r="I219" s="53">
        <v>0.27</v>
      </c>
      <c r="J219" s="53">
        <v>0.02</v>
      </c>
      <c r="K219" s="53">
        <v>0.01</v>
      </c>
      <c r="L219" s="53">
        <v>0.05</v>
      </c>
      <c r="M219" s="53">
        <v>16.2</v>
      </c>
      <c r="N219" s="53">
        <v>1E-3</v>
      </c>
      <c r="O219" s="53">
        <v>29.8</v>
      </c>
      <c r="P219" s="53">
        <v>0.01</v>
      </c>
      <c r="Q219" s="131"/>
      <c r="R219" s="134"/>
    </row>
    <row r="220" spans="1:18" s="19" customFormat="1" ht="32.25" customHeight="1">
      <c r="B220" s="54" t="s">
        <v>79</v>
      </c>
      <c r="C220" s="80" t="s">
        <v>107</v>
      </c>
      <c r="D220" s="69">
        <v>200</v>
      </c>
      <c r="E220" s="69">
        <v>1.6</v>
      </c>
      <c r="F220" s="69">
        <v>0.2</v>
      </c>
      <c r="G220" s="69">
        <v>3.8</v>
      </c>
      <c r="H220" s="47">
        <v>135</v>
      </c>
      <c r="I220" s="69">
        <v>0.01</v>
      </c>
      <c r="J220" s="69">
        <v>0.04</v>
      </c>
      <c r="K220" s="69">
        <v>0</v>
      </c>
      <c r="L220" s="69">
        <v>0</v>
      </c>
      <c r="M220" s="69">
        <v>15.3</v>
      </c>
      <c r="N220" s="69">
        <v>21</v>
      </c>
      <c r="O220" s="69">
        <v>45.6</v>
      </c>
      <c r="P220" s="69">
        <v>0.7</v>
      </c>
      <c r="Q220" s="134"/>
    </row>
    <row r="221" spans="1:18" s="1" customFormat="1">
      <c r="B221" s="108"/>
      <c r="C221" s="87" t="s">
        <v>181</v>
      </c>
      <c r="D221" s="84">
        <f>SUM(D219:D220)</f>
        <v>250</v>
      </c>
      <c r="E221" s="84">
        <f t="shared" ref="E221:P221" si="30">SUM(E219:E220)</f>
        <v>3.1</v>
      </c>
      <c r="F221" s="84">
        <f t="shared" si="30"/>
        <v>7.5</v>
      </c>
      <c r="G221" s="84">
        <f t="shared" si="30"/>
        <v>11.1</v>
      </c>
      <c r="H221" s="84">
        <f t="shared" si="30"/>
        <v>235</v>
      </c>
      <c r="I221" s="84">
        <f t="shared" si="30"/>
        <v>0.28000000000000003</v>
      </c>
      <c r="J221" s="84">
        <f t="shared" si="30"/>
        <v>0.06</v>
      </c>
      <c r="K221" s="84">
        <f t="shared" si="30"/>
        <v>0.01</v>
      </c>
      <c r="L221" s="84">
        <f t="shared" si="30"/>
        <v>0.05</v>
      </c>
      <c r="M221" s="84">
        <f t="shared" si="30"/>
        <v>31.5</v>
      </c>
      <c r="N221" s="84">
        <f t="shared" si="30"/>
        <v>21.001000000000001</v>
      </c>
      <c r="O221" s="84">
        <f t="shared" si="30"/>
        <v>75.400000000000006</v>
      </c>
      <c r="P221" s="84">
        <f t="shared" si="30"/>
        <v>0.71</v>
      </c>
      <c r="R221" s="6" t="s">
        <v>124</v>
      </c>
    </row>
    <row r="222" spans="1:18" s="130" customFormat="1" ht="50.25" customHeight="1">
      <c r="B222" s="60"/>
      <c r="C222" s="89" t="s">
        <v>18</v>
      </c>
      <c r="D222" s="69"/>
      <c r="E222" s="78">
        <f t="shared" ref="E222:P222" si="31">SUM(E207+E217+E221)</f>
        <v>59.44</v>
      </c>
      <c r="F222" s="78">
        <f t="shared" si="31"/>
        <v>52.11</v>
      </c>
      <c r="G222" s="78">
        <f t="shared" si="31"/>
        <v>142.44</v>
      </c>
      <c r="H222" s="78">
        <f t="shared" si="31"/>
        <v>1654.2800000000002</v>
      </c>
      <c r="I222" s="78">
        <f t="shared" si="31"/>
        <v>0.82500000000000007</v>
      </c>
      <c r="J222" s="78">
        <f t="shared" si="31"/>
        <v>55.36</v>
      </c>
      <c r="K222" s="78">
        <f t="shared" si="31"/>
        <v>0.6180000000000001</v>
      </c>
      <c r="L222" s="78">
        <f t="shared" si="31"/>
        <v>8.14</v>
      </c>
      <c r="M222" s="78">
        <f t="shared" si="31"/>
        <v>713.6400000000001</v>
      </c>
      <c r="N222" s="78">
        <f t="shared" si="31"/>
        <v>186.251</v>
      </c>
      <c r="O222" s="78">
        <f t="shared" si="31"/>
        <v>1140.47</v>
      </c>
      <c r="P222" s="78">
        <f t="shared" si="31"/>
        <v>5.84</v>
      </c>
    </row>
    <row r="223" spans="1:18" s="7" customFormat="1" ht="50.25" customHeight="1">
      <c r="B223" s="141"/>
      <c r="C223" s="142"/>
      <c r="D223" s="143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</row>
    <row r="224" spans="1:18" s="130" customFormat="1" ht="44.25" customHeight="1">
      <c r="B224" s="156" t="s">
        <v>19</v>
      </c>
      <c r="C224" s="156" t="s">
        <v>139</v>
      </c>
      <c r="D224" s="156" t="s">
        <v>1</v>
      </c>
      <c r="E224" s="156" t="s">
        <v>2</v>
      </c>
      <c r="F224" s="156" t="s">
        <v>3</v>
      </c>
      <c r="G224" s="156" t="s">
        <v>4</v>
      </c>
      <c r="H224" s="156" t="s">
        <v>5</v>
      </c>
      <c r="I224" s="159" t="s">
        <v>6</v>
      </c>
      <c r="J224" s="159"/>
      <c r="K224" s="159"/>
      <c r="L224" s="159"/>
      <c r="M224" s="159" t="s">
        <v>7</v>
      </c>
      <c r="N224" s="159"/>
      <c r="O224" s="159"/>
      <c r="P224" s="159"/>
      <c r="R224" s="7"/>
    </row>
    <row r="225" spans="1:18" s="130" customFormat="1" ht="1.5" customHeight="1">
      <c r="B225" s="157"/>
      <c r="C225" s="157"/>
      <c r="D225" s="157"/>
      <c r="E225" s="157"/>
      <c r="F225" s="157"/>
      <c r="G225" s="157"/>
      <c r="H225" s="157"/>
      <c r="I225" s="159"/>
      <c r="J225" s="159"/>
      <c r="K225" s="159"/>
      <c r="L225" s="159"/>
      <c r="M225" s="159"/>
      <c r="N225" s="159"/>
      <c r="O225" s="159"/>
      <c r="P225" s="159"/>
      <c r="R225" s="7"/>
    </row>
    <row r="226" spans="1:18" s="130" customFormat="1" ht="15" hidden="1" customHeight="1">
      <c r="B226" s="157"/>
      <c r="C226" s="157"/>
      <c r="D226" s="157"/>
      <c r="E226" s="157"/>
      <c r="F226" s="157"/>
      <c r="G226" s="157"/>
      <c r="H226" s="157"/>
      <c r="I226" s="159"/>
      <c r="J226" s="159"/>
      <c r="K226" s="159"/>
      <c r="L226" s="159"/>
      <c r="M226" s="159"/>
      <c r="N226" s="159"/>
      <c r="O226" s="159"/>
      <c r="P226" s="159"/>
      <c r="R226" s="7"/>
    </row>
    <row r="227" spans="1:18" s="130" customFormat="1">
      <c r="B227" s="158"/>
      <c r="C227" s="158"/>
      <c r="D227" s="158"/>
      <c r="E227" s="158"/>
      <c r="F227" s="158"/>
      <c r="G227" s="158"/>
      <c r="H227" s="158"/>
      <c r="I227" s="139" t="s">
        <v>8</v>
      </c>
      <c r="J227" s="139" t="s">
        <v>9</v>
      </c>
      <c r="K227" s="139" t="s">
        <v>10</v>
      </c>
      <c r="L227" s="139" t="s">
        <v>11</v>
      </c>
      <c r="M227" s="139" t="s">
        <v>12</v>
      </c>
      <c r="N227" s="139" t="s">
        <v>13</v>
      </c>
      <c r="O227" s="139" t="s">
        <v>14</v>
      </c>
      <c r="P227" s="139" t="s">
        <v>15</v>
      </c>
      <c r="Q227" s="3"/>
      <c r="R227" s="7"/>
    </row>
    <row r="228" spans="1:18" s="130" customFormat="1">
      <c r="B228" s="72" t="s">
        <v>35</v>
      </c>
      <c r="C228" s="116" t="s">
        <v>21</v>
      </c>
      <c r="D228" s="116"/>
      <c r="E228" s="116"/>
      <c r="F228" s="116"/>
      <c r="G228" s="116"/>
      <c r="H228" s="116"/>
      <c r="I228" s="69"/>
      <c r="J228" s="69"/>
      <c r="K228" s="69"/>
      <c r="L228" s="69"/>
      <c r="M228" s="69"/>
      <c r="N228" s="69"/>
      <c r="O228" s="69"/>
      <c r="P228" s="69"/>
      <c r="R228" s="7"/>
    </row>
    <row r="229" spans="1:18" s="23" customFormat="1" ht="35.25" customHeight="1">
      <c r="B229" s="54" t="s">
        <v>134</v>
      </c>
      <c r="C229" s="80" t="s">
        <v>135</v>
      </c>
      <c r="D229" s="61">
        <v>60</v>
      </c>
      <c r="E229" s="47">
        <v>0.4</v>
      </c>
      <c r="F229" s="47">
        <v>0.05</v>
      </c>
      <c r="G229" s="47">
        <v>0.15</v>
      </c>
      <c r="H229" s="47">
        <v>6.5</v>
      </c>
      <c r="I229" s="92">
        <v>0.01</v>
      </c>
      <c r="J229" s="47">
        <v>12.78</v>
      </c>
      <c r="K229" s="47">
        <v>0</v>
      </c>
      <c r="L229" s="47">
        <v>2</v>
      </c>
      <c r="M229" s="47">
        <v>15.4</v>
      </c>
      <c r="N229" s="47">
        <v>13.4</v>
      </c>
      <c r="O229" s="47">
        <v>30.6</v>
      </c>
      <c r="P229" s="47">
        <v>0.5</v>
      </c>
      <c r="Q229" s="37"/>
      <c r="R229" s="22"/>
    </row>
    <row r="230" spans="1:18" s="19" customFormat="1" ht="18.75" customHeight="1">
      <c r="B230" s="54" t="s">
        <v>84</v>
      </c>
      <c r="C230" s="80" t="s">
        <v>122</v>
      </c>
      <c r="D230" s="69">
        <v>200</v>
      </c>
      <c r="E230" s="69">
        <v>13.71</v>
      </c>
      <c r="F230" s="69">
        <v>13.63</v>
      </c>
      <c r="G230" s="69">
        <v>12.4</v>
      </c>
      <c r="H230" s="69">
        <v>184.4</v>
      </c>
      <c r="I230" s="69">
        <v>0.12</v>
      </c>
      <c r="J230" s="69">
        <v>1.1100000000000001</v>
      </c>
      <c r="K230" s="69">
        <v>0.12</v>
      </c>
      <c r="L230" s="69">
        <v>2.5</v>
      </c>
      <c r="M230" s="69">
        <v>99.1</v>
      </c>
      <c r="N230" s="69">
        <v>26.57</v>
      </c>
      <c r="O230" s="69">
        <v>168.8</v>
      </c>
      <c r="P230" s="69">
        <v>0.5</v>
      </c>
      <c r="Q230" s="9"/>
      <c r="R230" s="134"/>
    </row>
    <row r="231" spans="1:18" s="17" customFormat="1" ht="34.5" customHeight="1">
      <c r="B231" s="54">
        <v>503</v>
      </c>
      <c r="C231" s="100" t="s">
        <v>115</v>
      </c>
      <c r="D231" s="48">
        <v>200</v>
      </c>
      <c r="E231" s="48">
        <v>1.5</v>
      </c>
      <c r="F231" s="48">
        <v>0</v>
      </c>
      <c r="G231" s="48">
        <v>15.6</v>
      </c>
      <c r="H231" s="48">
        <v>122</v>
      </c>
      <c r="I231" s="52">
        <v>0</v>
      </c>
      <c r="J231" s="52">
        <v>0</v>
      </c>
      <c r="K231" s="52">
        <v>0</v>
      </c>
      <c r="L231" s="52">
        <v>0</v>
      </c>
      <c r="M231" s="52">
        <v>1</v>
      </c>
      <c r="N231" s="52">
        <v>0</v>
      </c>
      <c r="O231" s="52">
        <v>0</v>
      </c>
      <c r="P231" s="52">
        <v>0.1</v>
      </c>
      <c r="Q231" s="13"/>
    </row>
    <row r="232" spans="1:18" s="19" customFormat="1" ht="18" customHeight="1">
      <c r="B232" s="99" t="s">
        <v>130</v>
      </c>
      <c r="C232" s="51" t="s">
        <v>22</v>
      </c>
      <c r="D232" s="52">
        <v>20</v>
      </c>
      <c r="E232" s="52">
        <v>1.52</v>
      </c>
      <c r="F232" s="52">
        <v>0.16</v>
      </c>
      <c r="G232" s="52">
        <v>9.84</v>
      </c>
      <c r="H232" s="52">
        <v>47</v>
      </c>
      <c r="I232" s="52">
        <v>0.01</v>
      </c>
      <c r="J232" s="52">
        <v>0</v>
      </c>
      <c r="K232" s="52">
        <v>0</v>
      </c>
      <c r="L232" s="52">
        <v>0</v>
      </c>
      <c r="M232" s="52">
        <v>4</v>
      </c>
      <c r="N232" s="52">
        <v>2.8</v>
      </c>
      <c r="O232" s="52">
        <v>2.56</v>
      </c>
      <c r="P232" s="53">
        <v>0.5</v>
      </c>
      <c r="Q232" s="131"/>
      <c r="R232" s="134"/>
    </row>
    <row r="233" spans="1:18" s="19" customFormat="1" ht="33" customHeight="1">
      <c r="B233" s="50" t="s">
        <v>131</v>
      </c>
      <c r="C233" s="86" t="s">
        <v>75</v>
      </c>
      <c r="D233" s="53">
        <v>20</v>
      </c>
      <c r="E233" s="53">
        <v>2.3199999999999998</v>
      </c>
      <c r="F233" s="53">
        <v>0.24</v>
      </c>
      <c r="G233" s="53">
        <v>6.4</v>
      </c>
      <c r="H233" s="53">
        <v>36.200000000000003</v>
      </c>
      <c r="I233" s="53">
        <v>3.5999999999999997E-2</v>
      </c>
      <c r="J233" s="53">
        <v>0</v>
      </c>
      <c r="K233" s="53">
        <v>0</v>
      </c>
      <c r="L233" s="53">
        <v>0</v>
      </c>
      <c r="M233" s="53">
        <v>24.4</v>
      </c>
      <c r="N233" s="53">
        <v>9.4</v>
      </c>
      <c r="O233" s="53">
        <v>31.6</v>
      </c>
      <c r="P233" s="53">
        <v>0.02</v>
      </c>
      <c r="Q233" s="131"/>
      <c r="R233" s="134"/>
    </row>
    <row r="234" spans="1:18" s="19" customFormat="1" ht="18.75" customHeight="1">
      <c r="B234" s="54"/>
      <c r="C234" s="55" t="s">
        <v>142</v>
      </c>
      <c r="D234" s="69">
        <f>SUM(D229:D233)</f>
        <v>500</v>
      </c>
      <c r="E234" s="78">
        <f>SUM(E229:E233)</f>
        <v>19.450000000000003</v>
      </c>
      <c r="F234" s="78">
        <f t="shared" ref="F234:P234" si="32">SUM(F229:F233)</f>
        <v>14.080000000000002</v>
      </c>
      <c r="G234" s="78">
        <f t="shared" si="32"/>
        <v>44.389999999999993</v>
      </c>
      <c r="H234" s="78">
        <f t="shared" si="32"/>
        <v>396.09999999999997</v>
      </c>
      <c r="I234" s="78">
        <f t="shared" si="32"/>
        <v>0.17600000000000002</v>
      </c>
      <c r="J234" s="78">
        <f t="shared" si="32"/>
        <v>13.889999999999999</v>
      </c>
      <c r="K234" s="78">
        <f t="shared" si="32"/>
        <v>0.12</v>
      </c>
      <c r="L234" s="78">
        <f t="shared" si="32"/>
        <v>4.5</v>
      </c>
      <c r="M234" s="78">
        <f t="shared" si="32"/>
        <v>143.9</v>
      </c>
      <c r="N234" s="78">
        <f t="shared" si="32"/>
        <v>52.169999999999995</v>
      </c>
      <c r="O234" s="78">
        <f t="shared" si="32"/>
        <v>233.56</v>
      </c>
      <c r="P234" s="78">
        <f t="shared" si="32"/>
        <v>1.62</v>
      </c>
      <c r="Q234" s="20"/>
      <c r="R234" s="134"/>
    </row>
    <row r="235" spans="1:18" s="19" customFormat="1">
      <c r="B235" s="57"/>
      <c r="C235" s="82" t="s">
        <v>20</v>
      </c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R235" s="134"/>
    </row>
    <row r="236" spans="1:18" s="130" customFormat="1" ht="28.5" customHeight="1">
      <c r="A236" s="17"/>
      <c r="B236" s="125" t="s">
        <v>94</v>
      </c>
      <c r="C236" s="125" t="s">
        <v>93</v>
      </c>
      <c r="D236" s="125">
        <v>60</v>
      </c>
      <c r="E236" s="125">
        <v>1.93</v>
      </c>
      <c r="F236" s="125">
        <v>6.3</v>
      </c>
      <c r="G236" s="125">
        <v>15.2</v>
      </c>
      <c r="H236" s="125">
        <v>142.16999999999999</v>
      </c>
      <c r="I236" s="125">
        <v>0.13300000000000001</v>
      </c>
      <c r="J236" s="125">
        <v>5.63</v>
      </c>
      <c r="K236" s="125">
        <v>1.7000000000000001E-2</v>
      </c>
      <c r="L236" s="125">
        <v>1.8</v>
      </c>
      <c r="M236" s="125">
        <v>182.68</v>
      </c>
      <c r="N236" s="125">
        <v>15.3</v>
      </c>
      <c r="O236" s="125">
        <v>108.93</v>
      </c>
      <c r="P236" s="125">
        <v>0.83</v>
      </c>
      <c r="Q236" s="17"/>
    </row>
    <row r="237" spans="1:18" s="17" customFormat="1" ht="30.75" customHeight="1">
      <c r="B237" s="101" t="s">
        <v>38</v>
      </c>
      <c r="C237" s="102" t="s">
        <v>165</v>
      </c>
      <c r="D237" s="112">
        <v>210</v>
      </c>
      <c r="E237" s="113">
        <v>10.53</v>
      </c>
      <c r="F237" s="113">
        <v>6.73</v>
      </c>
      <c r="G237" s="113">
        <v>10.88</v>
      </c>
      <c r="H237" s="113">
        <v>145.5</v>
      </c>
      <c r="I237" s="113">
        <v>0.1</v>
      </c>
      <c r="J237" s="113">
        <v>6.1</v>
      </c>
      <c r="K237" s="113">
        <v>0.3</v>
      </c>
      <c r="L237" s="113">
        <v>0</v>
      </c>
      <c r="M237" s="113">
        <v>54.6</v>
      </c>
      <c r="N237" s="113">
        <v>26.3</v>
      </c>
      <c r="O237" s="113">
        <v>186.5</v>
      </c>
      <c r="P237" s="104">
        <v>0.6</v>
      </c>
      <c r="Q237" s="16"/>
    </row>
    <row r="238" spans="1:18" s="19" customFormat="1" ht="18.75" customHeight="1">
      <c r="B238" s="54" t="s">
        <v>56</v>
      </c>
      <c r="C238" s="80" t="s">
        <v>57</v>
      </c>
      <c r="D238" s="61">
        <v>90</v>
      </c>
      <c r="E238" s="136">
        <v>14.56</v>
      </c>
      <c r="F238" s="136">
        <v>23.04</v>
      </c>
      <c r="G238" s="136">
        <v>0.8</v>
      </c>
      <c r="H238" s="136">
        <v>284.32</v>
      </c>
      <c r="I238" s="136">
        <v>0</v>
      </c>
      <c r="J238" s="136">
        <v>0.48</v>
      </c>
      <c r="K238" s="136">
        <v>0</v>
      </c>
      <c r="L238" s="136">
        <v>0</v>
      </c>
      <c r="M238" s="136">
        <v>11.2</v>
      </c>
      <c r="N238" s="136">
        <v>17.600000000000001</v>
      </c>
      <c r="O238" s="136">
        <v>145.6</v>
      </c>
      <c r="P238" s="136">
        <v>2.2400000000000002</v>
      </c>
      <c r="Q238" s="2"/>
      <c r="R238" s="134"/>
    </row>
    <row r="239" spans="1:18" s="19" customFormat="1" ht="18.75" customHeight="1">
      <c r="B239" s="54" t="s">
        <v>67</v>
      </c>
      <c r="C239" s="80" t="s">
        <v>112</v>
      </c>
      <c r="D239" s="48">
        <v>150</v>
      </c>
      <c r="E239" s="48">
        <v>5.4</v>
      </c>
      <c r="F239" s="48">
        <v>5.2</v>
      </c>
      <c r="G239" s="48">
        <v>26.4</v>
      </c>
      <c r="H239" s="48">
        <v>184.5</v>
      </c>
      <c r="I239" s="69">
        <v>0.05</v>
      </c>
      <c r="J239" s="69">
        <v>0</v>
      </c>
      <c r="K239" s="69">
        <v>0.4</v>
      </c>
      <c r="L239" s="69">
        <v>0</v>
      </c>
      <c r="M239" s="69">
        <v>105.6</v>
      </c>
      <c r="N239" s="69">
        <v>45.6</v>
      </c>
      <c r="O239" s="69">
        <v>230.6</v>
      </c>
      <c r="P239" s="69">
        <v>0.6</v>
      </c>
      <c r="Q239" s="39"/>
      <c r="R239" s="134"/>
    </row>
    <row r="240" spans="1:18" s="19" customFormat="1" ht="32.25" customHeight="1">
      <c r="B240" s="99">
        <v>631</v>
      </c>
      <c r="C240" s="71" t="s">
        <v>111</v>
      </c>
      <c r="D240" s="48">
        <v>200</v>
      </c>
      <c r="E240" s="48">
        <v>0.2</v>
      </c>
      <c r="F240" s="48">
        <v>0</v>
      </c>
      <c r="G240" s="48">
        <v>25.6</v>
      </c>
      <c r="H240" s="48">
        <v>132</v>
      </c>
      <c r="I240" s="48">
        <v>0.05</v>
      </c>
      <c r="J240" s="48">
        <v>10</v>
      </c>
      <c r="K240" s="48">
        <v>0.01</v>
      </c>
      <c r="L240" s="48">
        <v>0.2</v>
      </c>
      <c r="M240" s="48">
        <v>36.5</v>
      </c>
      <c r="N240" s="48">
        <v>10.199999999999999</v>
      </c>
      <c r="O240" s="48">
        <v>30.6</v>
      </c>
      <c r="P240" s="48">
        <v>1.5</v>
      </c>
      <c r="Q240" s="39"/>
      <c r="R240" s="134"/>
    </row>
    <row r="241" spans="1:18" s="19" customFormat="1" ht="28.5" customHeight="1">
      <c r="B241" s="99" t="s">
        <v>130</v>
      </c>
      <c r="C241" s="51" t="s">
        <v>22</v>
      </c>
      <c r="D241" s="52">
        <v>20</v>
      </c>
      <c r="E241" s="52">
        <v>1.52</v>
      </c>
      <c r="F241" s="52">
        <v>0.16</v>
      </c>
      <c r="G241" s="52">
        <v>9.84</v>
      </c>
      <c r="H241" s="52">
        <v>47</v>
      </c>
      <c r="I241" s="52">
        <v>0.01</v>
      </c>
      <c r="J241" s="52">
        <v>0</v>
      </c>
      <c r="K241" s="52">
        <v>0</v>
      </c>
      <c r="L241" s="52">
        <v>0</v>
      </c>
      <c r="M241" s="52">
        <v>4</v>
      </c>
      <c r="N241" s="52">
        <v>2.8</v>
      </c>
      <c r="O241" s="52">
        <v>2.56</v>
      </c>
      <c r="P241" s="53">
        <v>0.5</v>
      </c>
      <c r="Q241" s="131"/>
      <c r="R241" s="134"/>
    </row>
    <row r="242" spans="1:18" s="19" customFormat="1" ht="33" customHeight="1">
      <c r="B242" s="50" t="s">
        <v>131</v>
      </c>
      <c r="C242" s="86" t="s">
        <v>75</v>
      </c>
      <c r="D242" s="53">
        <v>20</v>
      </c>
      <c r="E242" s="53">
        <v>2.3199999999999998</v>
      </c>
      <c r="F242" s="53">
        <v>0.24</v>
      </c>
      <c r="G242" s="53">
        <v>6.4</v>
      </c>
      <c r="H242" s="53">
        <v>36.200000000000003</v>
      </c>
      <c r="I242" s="53">
        <v>3.5999999999999997E-2</v>
      </c>
      <c r="J242" s="53">
        <v>0</v>
      </c>
      <c r="K242" s="53">
        <v>0</v>
      </c>
      <c r="L242" s="53">
        <v>0</v>
      </c>
      <c r="M242" s="53">
        <v>24.4</v>
      </c>
      <c r="N242" s="53">
        <v>9.4</v>
      </c>
      <c r="O242" s="53">
        <v>31.6</v>
      </c>
      <c r="P242" s="53">
        <v>0.02</v>
      </c>
      <c r="Q242" s="131"/>
      <c r="R242" s="134"/>
    </row>
    <row r="243" spans="1:18" s="130" customFormat="1">
      <c r="A243" s="19"/>
      <c r="B243" s="54" t="s">
        <v>70</v>
      </c>
      <c r="C243" s="80" t="s">
        <v>129</v>
      </c>
      <c r="D243" s="61">
        <v>100</v>
      </c>
      <c r="E243" s="47">
        <v>0</v>
      </c>
      <c r="F243" s="47">
        <v>0.3</v>
      </c>
      <c r="G243" s="47">
        <v>11.25</v>
      </c>
      <c r="H243" s="47">
        <v>57</v>
      </c>
      <c r="I243" s="47">
        <v>0.01</v>
      </c>
      <c r="J243" s="47">
        <v>15.6</v>
      </c>
      <c r="K243" s="47">
        <v>0.09</v>
      </c>
      <c r="L243" s="47">
        <v>1.5</v>
      </c>
      <c r="M243" s="47">
        <v>85.4</v>
      </c>
      <c r="N243" s="47">
        <v>15.4</v>
      </c>
      <c r="O243" s="47">
        <v>10.3</v>
      </c>
      <c r="P243" s="47">
        <v>0.1</v>
      </c>
      <c r="Q243" s="131"/>
    </row>
    <row r="244" spans="1:18" s="1" customFormat="1" ht="36" customHeight="1">
      <c r="B244" s="72"/>
      <c r="C244" s="89" t="s">
        <v>143</v>
      </c>
      <c r="D244" s="74">
        <f t="shared" ref="D244:P244" si="33">SUM(D236:D243)</f>
        <v>850</v>
      </c>
      <c r="E244" s="74">
        <f t="shared" si="33"/>
        <v>36.460000000000008</v>
      </c>
      <c r="F244" s="74">
        <f t="shared" si="33"/>
        <v>41.97</v>
      </c>
      <c r="G244" s="74">
        <f t="shared" si="33"/>
        <v>106.37</v>
      </c>
      <c r="H244" s="74">
        <f t="shared" si="33"/>
        <v>1028.69</v>
      </c>
      <c r="I244" s="74">
        <f t="shared" si="33"/>
        <v>0.38900000000000001</v>
      </c>
      <c r="J244" s="74">
        <f t="shared" si="33"/>
        <v>37.81</v>
      </c>
      <c r="K244" s="74">
        <f t="shared" si="33"/>
        <v>0.81700000000000006</v>
      </c>
      <c r="L244" s="74">
        <f t="shared" si="33"/>
        <v>3.5</v>
      </c>
      <c r="M244" s="74">
        <f t="shared" si="33"/>
        <v>504.38</v>
      </c>
      <c r="N244" s="74">
        <f t="shared" si="33"/>
        <v>142.60000000000002</v>
      </c>
      <c r="O244" s="74">
        <f t="shared" si="33"/>
        <v>746.68999999999994</v>
      </c>
      <c r="P244" s="74">
        <f t="shared" si="33"/>
        <v>6.3899999999999988</v>
      </c>
      <c r="Q244" s="4"/>
      <c r="R244" s="6"/>
    </row>
    <row r="245" spans="1:18" s="1" customFormat="1" ht="31.5" customHeight="1">
      <c r="B245" s="72"/>
      <c r="C245" s="89" t="s">
        <v>104</v>
      </c>
      <c r="D245" s="74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4"/>
      <c r="R245" s="6"/>
    </row>
    <row r="246" spans="1:18" s="23" customFormat="1" ht="42.75" customHeight="1">
      <c r="B246" s="54" t="s">
        <v>91</v>
      </c>
      <c r="C246" s="80" t="s">
        <v>113</v>
      </c>
      <c r="D246" s="61">
        <v>50</v>
      </c>
      <c r="E246" s="47">
        <v>2.1</v>
      </c>
      <c r="F246" s="47">
        <v>2.19</v>
      </c>
      <c r="G246" s="47">
        <v>14.1</v>
      </c>
      <c r="H246" s="47">
        <v>113</v>
      </c>
      <c r="I246" s="47">
        <v>0.3</v>
      </c>
      <c r="J246" s="47">
        <v>0.85</v>
      </c>
      <c r="K246" s="47">
        <v>0.03</v>
      </c>
      <c r="L246" s="47">
        <v>0.8</v>
      </c>
      <c r="M246" s="47">
        <v>18.75</v>
      </c>
      <c r="N246" s="47">
        <v>28.1</v>
      </c>
      <c r="O246" s="47">
        <v>187.5</v>
      </c>
      <c r="P246" s="47">
        <v>0.01</v>
      </c>
      <c r="Q246" s="131"/>
      <c r="R246" s="22"/>
    </row>
    <row r="247" spans="1:18" s="28" customFormat="1" ht="48.75" customHeight="1">
      <c r="B247" s="70" t="s">
        <v>92</v>
      </c>
      <c r="C247" s="71" t="s">
        <v>114</v>
      </c>
      <c r="D247" s="69">
        <v>200</v>
      </c>
      <c r="E247" s="48">
        <v>1.5</v>
      </c>
      <c r="F247" s="48">
        <v>0</v>
      </c>
      <c r="G247" s="48">
        <v>15.6</v>
      </c>
      <c r="H247" s="48">
        <v>122</v>
      </c>
      <c r="I247" s="52">
        <v>0</v>
      </c>
      <c r="J247" s="52">
        <v>0</v>
      </c>
      <c r="K247" s="52">
        <v>0</v>
      </c>
      <c r="L247" s="52">
        <v>0</v>
      </c>
      <c r="M247" s="52">
        <v>1</v>
      </c>
      <c r="N247" s="52">
        <v>0</v>
      </c>
      <c r="O247" s="52">
        <v>0</v>
      </c>
      <c r="P247" s="52">
        <v>0.1</v>
      </c>
      <c r="Q247" s="2"/>
      <c r="R247" s="27"/>
    </row>
    <row r="248" spans="1:18" s="1" customFormat="1">
      <c r="B248" s="72"/>
      <c r="C248" s="89" t="s">
        <v>181</v>
      </c>
      <c r="D248" s="74">
        <f>SUM(D246:D247)</f>
        <v>250</v>
      </c>
      <c r="E248" s="74">
        <f t="shared" ref="E248:P248" si="34">SUM(E246:E247)</f>
        <v>3.6</v>
      </c>
      <c r="F248" s="74">
        <f t="shared" si="34"/>
        <v>2.19</v>
      </c>
      <c r="G248" s="74">
        <f t="shared" si="34"/>
        <v>29.7</v>
      </c>
      <c r="H248" s="74">
        <f t="shared" si="34"/>
        <v>235</v>
      </c>
      <c r="I248" s="74">
        <f t="shared" si="34"/>
        <v>0.3</v>
      </c>
      <c r="J248" s="74">
        <f t="shared" si="34"/>
        <v>0.85</v>
      </c>
      <c r="K248" s="74">
        <f t="shared" si="34"/>
        <v>0.03</v>
      </c>
      <c r="L248" s="74">
        <f t="shared" si="34"/>
        <v>0.8</v>
      </c>
      <c r="M248" s="74">
        <f t="shared" si="34"/>
        <v>19.75</v>
      </c>
      <c r="N248" s="74">
        <f t="shared" si="34"/>
        <v>28.1</v>
      </c>
      <c r="O248" s="74">
        <f t="shared" si="34"/>
        <v>187.5</v>
      </c>
      <c r="P248" s="74">
        <f t="shared" si="34"/>
        <v>0.11</v>
      </c>
    </row>
    <row r="249" spans="1:18" s="130" customFormat="1" ht="15" customHeight="1">
      <c r="B249" s="60"/>
      <c r="C249" s="89" t="s">
        <v>18</v>
      </c>
      <c r="D249" s="69"/>
      <c r="E249" s="78">
        <f t="shared" ref="E249:P249" si="35">SUM(E234+E244+E248)</f>
        <v>59.510000000000012</v>
      </c>
      <c r="F249" s="78">
        <f t="shared" si="35"/>
        <v>58.239999999999995</v>
      </c>
      <c r="G249" s="78">
        <f t="shared" si="35"/>
        <v>180.45999999999998</v>
      </c>
      <c r="H249" s="78">
        <f t="shared" si="35"/>
        <v>1659.79</v>
      </c>
      <c r="I249" s="78">
        <f t="shared" si="35"/>
        <v>0.86499999999999999</v>
      </c>
      <c r="J249" s="78">
        <f t="shared" si="35"/>
        <v>52.550000000000004</v>
      </c>
      <c r="K249" s="78">
        <f t="shared" si="35"/>
        <v>0.96700000000000008</v>
      </c>
      <c r="L249" s="78">
        <f t="shared" si="35"/>
        <v>8.8000000000000007</v>
      </c>
      <c r="M249" s="78">
        <f t="shared" si="35"/>
        <v>668.03</v>
      </c>
      <c r="N249" s="78">
        <f t="shared" si="35"/>
        <v>222.87</v>
      </c>
      <c r="O249" s="78">
        <f t="shared" si="35"/>
        <v>1167.75</v>
      </c>
      <c r="P249" s="78">
        <f t="shared" si="35"/>
        <v>8.1199999999999974</v>
      </c>
    </row>
    <row r="251" spans="1:18" s="130" customFormat="1" ht="30" customHeight="1">
      <c r="B251" s="156" t="s">
        <v>19</v>
      </c>
      <c r="C251" s="156" t="s">
        <v>139</v>
      </c>
      <c r="D251" s="156" t="s">
        <v>1</v>
      </c>
      <c r="E251" s="156" t="s">
        <v>2</v>
      </c>
      <c r="F251" s="156" t="s">
        <v>3</v>
      </c>
      <c r="G251" s="156" t="s">
        <v>4</v>
      </c>
      <c r="H251" s="156" t="s">
        <v>5</v>
      </c>
      <c r="I251" s="159" t="s">
        <v>6</v>
      </c>
      <c r="J251" s="159"/>
      <c r="K251" s="159"/>
      <c r="L251" s="159"/>
      <c r="M251" s="159" t="s">
        <v>7</v>
      </c>
      <c r="N251" s="159"/>
      <c r="O251" s="159"/>
      <c r="P251" s="159"/>
      <c r="R251" s="7"/>
    </row>
    <row r="252" spans="1:18" s="130" customFormat="1" ht="3" customHeight="1">
      <c r="B252" s="157"/>
      <c r="C252" s="157"/>
      <c r="D252" s="157"/>
      <c r="E252" s="157"/>
      <c r="F252" s="157"/>
      <c r="G252" s="157"/>
      <c r="H252" s="157"/>
      <c r="I252" s="159"/>
      <c r="J252" s="159"/>
      <c r="K252" s="159"/>
      <c r="L252" s="159"/>
      <c r="M252" s="159"/>
      <c r="N252" s="159"/>
      <c r="O252" s="159"/>
      <c r="P252" s="159"/>
      <c r="R252" s="7"/>
    </row>
    <row r="253" spans="1:18" s="130" customFormat="1" ht="15" hidden="1" customHeight="1">
      <c r="B253" s="157"/>
      <c r="C253" s="157"/>
      <c r="D253" s="157"/>
      <c r="E253" s="157"/>
      <c r="F253" s="157"/>
      <c r="G253" s="157"/>
      <c r="H253" s="157"/>
      <c r="I253" s="159"/>
      <c r="J253" s="159"/>
      <c r="K253" s="159"/>
      <c r="L253" s="159"/>
      <c r="M253" s="159"/>
      <c r="N253" s="159"/>
      <c r="O253" s="159"/>
      <c r="P253" s="159"/>
      <c r="R253" s="7"/>
    </row>
    <row r="254" spans="1:18" s="130" customFormat="1">
      <c r="B254" s="158"/>
      <c r="C254" s="158"/>
      <c r="D254" s="158"/>
      <c r="E254" s="158"/>
      <c r="F254" s="158"/>
      <c r="G254" s="158"/>
      <c r="H254" s="158"/>
      <c r="I254" s="139" t="s">
        <v>8</v>
      </c>
      <c r="J254" s="139" t="s">
        <v>9</v>
      </c>
      <c r="K254" s="139" t="s">
        <v>10</v>
      </c>
      <c r="L254" s="139" t="s">
        <v>11</v>
      </c>
      <c r="M254" s="139" t="s">
        <v>12</v>
      </c>
      <c r="N254" s="139" t="s">
        <v>13</v>
      </c>
      <c r="O254" s="139" t="s">
        <v>14</v>
      </c>
      <c r="P254" s="139" t="s">
        <v>15</v>
      </c>
      <c r="Q254" s="3"/>
      <c r="R254" s="7"/>
    </row>
    <row r="255" spans="1:18" s="130" customFormat="1">
      <c r="B255" s="58" t="s">
        <v>64</v>
      </c>
      <c r="C255" s="58" t="s">
        <v>21</v>
      </c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R255" s="7"/>
    </row>
    <row r="256" spans="1:18" s="19" customFormat="1" ht="18.75" customHeight="1">
      <c r="B256" s="54" t="s">
        <v>85</v>
      </c>
      <c r="C256" s="80" t="s">
        <v>129</v>
      </c>
      <c r="D256" s="61">
        <v>100</v>
      </c>
      <c r="E256" s="47">
        <v>0.6</v>
      </c>
      <c r="F256" s="47">
        <v>0.6</v>
      </c>
      <c r="G256" s="47">
        <v>14.7</v>
      </c>
      <c r="H256" s="47">
        <v>70.5</v>
      </c>
      <c r="I256" s="47">
        <v>1.4999999999999999E-2</v>
      </c>
      <c r="J256" s="47">
        <v>15</v>
      </c>
      <c r="K256" s="47">
        <v>0.01</v>
      </c>
      <c r="L256" s="47">
        <v>0.5</v>
      </c>
      <c r="M256" s="47">
        <v>24</v>
      </c>
      <c r="N256" s="47">
        <v>13.5</v>
      </c>
      <c r="O256" s="47">
        <v>0.03</v>
      </c>
      <c r="P256" s="47">
        <v>0.05</v>
      </c>
      <c r="Q256" s="131"/>
      <c r="R256" s="134"/>
    </row>
    <row r="257" spans="2:18" s="19" customFormat="1" ht="30.75" customHeight="1">
      <c r="B257" s="54" t="s">
        <v>86</v>
      </c>
      <c r="C257" s="80" t="s">
        <v>125</v>
      </c>
      <c r="D257" s="61">
        <v>150</v>
      </c>
      <c r="E257" s="47">
        <v>8.5</v>
      </c>
      <c r="F257" s="47">
        <v>4.4000000000000004</v>
      </c>
      <c r="G257" s="47">
        <v>20.94</v>
      </c>
      <c r="H257" s="47">
        <v>120.2</v>
      </c>
      <c r="I257" s="47">
        <v>0.02</v>
      </c>
      <c r="J257" s="47">
        <v>2.5</v>
      </c>
      <c r="K257" s="47">
        <v>0.02</v>
      </c>
      <c r="L257" s="47">
        <v>0.5</v>
      </c>
      <c r="M257" s="47">
        <v>83.1</v>
      </c>
      <c r="N257" s="47">
        <v>33.31</v>
      </c>
      <c r="O257" s="47">
        <v>338.98</v>
      </c>
      <c r="P257" s="47">
        <v>0.05</v>
      </c>
      <c r="Q257" s="11"/>
    </row>
    <row r="258" spans="2:18" s="19" customFormat="1" ht="18.75" customHeight="1">
      <c r="B258" s="54" t="s">
        <v>87</v>
      </c>
      <c r="C258" s="80" t="s">
        <v>126</v>
      </c>
      <c r="D258" s="69">
        <v>20</v>
      </c>
      <c r="E258" s="69">
        <v>1.44</v>
      </c>
      <c r="F258" s="69">
        <v>1.7</v>
      </c>
      <c r="G258" s="69">
        <v>11.1</v>
      </c>
      <c r="H258" s="69">
        <v>65.599999999999994</v>
      </c>
      <c r="I258" s="69">
        <v>0.01</v>
      </c>
      <c r="J258" s="69">
        <v>0.2</v>
      </c>
      <c r="K258" s="69">
        <v>0.01</v>
      </c>
      <c r="L258" s="69">
        <v>0.5</v>
      </c>
      <c r="M258" s="69">
        <v>61.4</v>
      </c>
      <c r="N258" s="69">
        <v>6.8</v>
      </c>
      <c r="O258" s="69">
        <v>43.8</v>
      </c>
      <c r="P258" s="69">
        <v>0.01</v>
      </c>
      <c r="Q258" s="131"/>
    </row>
    <row r="259" spans="2:18" s="19" customFormat="1" ht="21" customHeight="1">
      <c r="B259" s="54" t="s">
        <v>72</v>
      </c>
      <c r="C259" s="80" t="s">
        <v>17</v>
      </c>
      <c r="D259" s="69">
        <v>200</v>
      </c>
      <c r="E259" s="69">
        <v>0.12</v>
      </c>
      <c r="F259" s="69">
        <v>0</v>
      </c>
      <c r="G259" s="69">
        <v>12.04</v>
      </c>
      <c r="H259" s="69">
        <v>48.64</v>
      </c>
      <c r="I259" s="69">
        <v>0.04</v>
      </c>
      <c r="J259" s="69">
        <v>0</v>
      </c>
      <c r="K259" s="69">
        <v>0</v>
      </c>
      <c r="L259" s="69">
        <v>0</v>
      </c>
      <c r="M259" s="69">
        <v>16.5</v>
      </c>
      <c r="N259" s="69">
        <v>3</v>
      </c>
      <c r="O259" s="69">
        <v>12.6</v>
      </c>
      <c r="P259" s="93">
        <v>2</v>
      </c>
      <c r="Q259" s="131"/>
    </row>
    <row r="260" spans="2:18" s="19" customFormat="1" ht="29.25" customHeight="1">
      <c r="B260" s="99" t="s">
        <v>130</v>
      </c>
      <c r="C260" s="51" t="s">
        <v>22</v>
      </c>
      <c r="D260" s="52">
        <v>20</v>
      </c>
      <c r="E260" s="52">
        <v>1.52</v>
      </c>
      <c r="F260" s="52">
        <v>0.16</v>
      </c>
      <c r="G260" s="52">
        <v>9.84</v>
      </c>
      <c r="H260" s="52">
        <v>47</v>
      </c>
      <c r="I260" s="52">
        <v>0.01</v>
      </c>
      <c r="J260" s="52">
        <v>0</v>
      </c>
      <c r="K260" s="52">
        <v>0</v>
      </c>
      <c r="L260" s="52">
        <v>0</v>
      </c>
      <c r="M260" s="52">
        <v>4</v>
      </c>
      <c r="N260" s="52">
        <v>2.8</v>
      </c>
      <c r="O260" s="52">
        <v>2.56</v>
      </c>
      <c r="P260" s="53">
        <v>0.5</v>
      </c>
      <c r="Q260" s="131"/>
      <c r="R260" s="134"/>
    </row>
    <row r="261" spans="2:18" s="19" customFormat="1" ht="33" customHeight="1">
      <c r="B261" s="50" t="s">
        <v>131</v>
      </c>
      <c r="C261" s="86" t="s">
        <v>75</v>
      </c>
      <c r="D261" s="52">
        <v>20</v>
      </c>
      <c r="E261" s="52">
        <v>2.3199999999999998</v>
      </c>
      <c r="F261" s="52">
        <v>0.24</v>
      </c>
      <c r="G261" s="52">
        <v>6.4</v>
      </c>
      <c r="H261" s="52">
        <v>36.200000000000003</v>
      </c>
      <c r="I261" s="52">
        <v>0.03</v>
      </c>
      <c r="J261" s="52">
        <v>0</v>
      </c>
      <c r="K261" s="52">
        <v>0</v>
      </c>
      <c r="L261" s="52">
        <v>0</v>
      </c>
      <c r="M261" s="52">
        <v>7</v>
      </c>
      <c r="N261" s="52">
        <v>9.4</v>
      </c>
      <c r="O261" s="52">
        <v>31.6</v>
      </c>
      <c r="P261" s="53">
        <v>0.05</v>
      </c>
      <c r="Q261" s="131"/>
      <c r="R261" s="134"/>
    </row>
    <row r="262" spans="2:18" s="17" customFormat="1" ht="18.75" customHeight="1">
      <c r="B262" s="62"/>
      <c r="C262" s="55" t="s">
        <v>142</v>
      </c>
      <c r="D262" s="52">
        <f>SUM(D256:D261)</f>
        <v>510</v>
      </c>
      <c r="E262" s="94">
        <f t="shared" ref="E262:P262" si="36">SUM(E256:E261)</f>
        <v>14.499999999999998</v>
      </c>
      <c r="F262" s="94">
        <f t="shared" si="36"/>
        <v>7.1000000000000005</v>
      </c>
      <c r="G262" s="94">
        <f t="shared" si="36"/>
        <v>75.02000000000001</v>
      </c>
      <c r="H262" s="94">
        <f t="shared" si="36"/>
        <v>388.13999999999993</v>
      </c>
      <c r="I262" s="94">
        <f t="shared" si="36"/>
        <v>0.125</v>
      </c>
      <c r="J262" s="94">
        <f t="shared" si="36"/>
        <v>17.7</v>
      </c>
      <c r="K262" s="94">
        <f t="shared" si="36"/>
        <v>0.04</v>
      </c>
      <c r="L262" s="94">
        <f t="shared" si="36"/>
        <v>1.5</v>
      </c>
      <c r="M262" s="94">
        <f t="shared" si="36"/>
        <v>196</v>
      </c>
      <c r="N262" s="94">
        <f t="shared" si="36"/>
        <v>68.81</v>
      </c>
      <c r="O262" s="94">
        <f t="shared" si="36"/>
        <v>429.57000000000005</v>
      </c>
      <c r="P262" s="94">
        <f t="shared" si="36"/>
        <v>2.6599999999999997</v>
      </c>
      <c r="Q262" s="21"/>
      <c r="R262" s="18"/>
    </row>
    <row r="263" spans="2:18" s="17" customFormat="1">
      <c r="B263" s="95"/>
      <c r="C263" s="96" t="s">
        <v>20</v>
      </c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R263" s="18"/>
    </row>
    <row r="264" spans="2:18" s="19" customFormat="1">
      <c r="B264" s="123" t="s">
        <v>61</v>
      </c>
      <c r="C264" s="123" t="s">
        <v>60</v>
      </c>
      <c r="D264" s="125">
        <v>60</v>
      </c>
      <c r="E264" s="125">
        <v>2.74</v>
      </c>
      <c r="F264" s="125">
        <v>7.08</v>
      </c>
      <c r="G264" s="125">
        <v>9.58</v>
      </c>
      <c r="H264" s="125">
        <v>112.93</v>
      </c>
      <c r="I264" s="125">
        <v>0.08</v>
      </c>
      <c r="J264" s="125">
        <v>3.38</v>
      </c>
      <c r="K264" s="125">
        <v>0.15</v>
      </c>
      <c r="L264" s="125">
        <v>0.08</v>
      </c>
      <c r="M264" s="125">
        <v>19.61</v>
      </c>
      <c r="N264" s="125">
        <v>24.18</v>
      </c>
      <c r="O264" s="125">
        <v>65.36</v>
      </c>
      <c r="P264" s="125">
        <v>0.9</v>
      </c>
      <c r="R264" s="134"/>
    </row>
    <row r="265" spans="2:18" s="17" customFormat="1" ht="32.25" customHeight="1">
      <c r="B265" s="62" t="s">
        <v>152</v>
      </c>
      <c r="C265" s="63" t="s">
        <v>164</v>
      </c>
      <c r="D265" s="64">
        <v>210</v>
      </c>
      <c r="E265" s="65">
        <v>22.58</v>
      </c>
      <c r="F265" s="65">
        <v>3.88</v>
      </c>
      <c r="G265" s="65">
        <v>10.92</v>
      </c>
      <c r="H265" s="65">
        <v>118.4</v>
      </c>
      <c r="I265" s="65">
        <v>0.06</v>
      </c>
      <c r="J265" s="65">
        <v>2</v>
      </c>
      <c r="K265" s="65">
        <v>0.1</v>
      </c>
      <c r="L265" s="65">
        <v>0.1</v>
      </c>
      <c r="M265" s="65">
        <v>45.2</v>
      </c>
      <c r="N265" s="65">
        <v>15.5</v>
      </c>
      <c r="O265" s="65">
        <v>54.6</v>
      </c>
      <c r="P265" s="65">
        <v>0.2</v>
      </c>
      <c r="Q265" s="12"/>
      <c r="R265" s="18"/>
    </row>
    <row r="266" spans="2:18" s="19" customFormat="1" ht="33" customHeight="1">
      <c r="B266" s="54" t="s">
        <v>58</v>
      </c>
      <c r="C266" s="80" t="s">
        <v>59</v>
      </c>
      <c r="D266" s="109">
        <v>90</v>
      </c>
      <c r="E266" s="137">
        <v>9.33</v>
      </c>
      <c r="F266" s="137">
        <v>7.6</v>
      </c>
      <c r="G266" s="137">
        <v>5.33</v>
      </c>
      <c r="H266" s="137">
        <v>313.8</v>
      </c>
      <c r="I266" s="137">
        <v>0</v>
      </c>
      <c r="J266" s="137">
        <v>0.66666666666666674</v>
      </c>
      <c r="K266" s="137">
        <v>0</v>
      </c>
      <c r="L266" s="137">
        <v>0</v>
      </c>
      <c r="M266" s="137">
        <v>5.5833333333333339</v>
      </c>
      <c r="N266" s="137">
        <v>2.5833333333333335</v>
      </c>
      <c r="O266" s="137">
        <v>11.416666666666666</v>
      </c>
      <c r="P266" s="137">
        <v>0.16666666666666669</v>
      </c>
      <c r="Q266" s="42"/>
      <c r="R266" s="134"/>
    </row>
    <row r="267" spans="2:18" s="19" customFormat="1" ht="15" customHeight="1">
      <c r="B267" s="54" t="s">
        <v>96</v>
      </c>
      <c r="C267" s="80" t="s">
        <v>123</v>
      </c>
      <c r="D267" s="69">
        <v>150</v>
      </c>
      <c r="E267" s="69">
        <v>3.3</v>
      </c>
      <c r="F267" s="69">
        <v>0.75</v>
      </c>
      <c r="G267" s="69">
        <v>37.35</v>
      </c>
      <c r="H267" s="69">
        <v>174.8</v>
      </c>
      <c r="I267" s="69">
        <v>1.23</v>
      </c>
      <c r="J267" s="69">
        <v>0.6</v>
      </c>
      <c r="K267" s="69">
        <v>2.8</v>
      </c>
      <c r="L267" s="69">
        <v>0.9</v>
      </c>
      <c r="M267" s="69">
        <v>89.1</v>
      </c>
      <c r="N267" s="69">
        <v>33.299999999999997</v>
      </c>
      <c r="O267" s="69">
        <v>138.9</v>
      </c>
      <c r="P267" s="69">
        <v>7.0000000000000007E-2</v>
      </c>
      <c r="Q267" s="131"/>
      <c r="R267" s="134"/>
    </row>
    <row r="268" spans="2:18" s="19" customFormat="1" ht="32.25" customHeight="1">
      <c r="B268" s="99">
        <v>631</v>
      </c>
      <c r="C268" s="71" t="s">
        <v>111</v>
      </c>
      <c r="D268" s="48">
        <v>200</v>
      </c>
      <c r="E268" s="48">
        <v>0.2</v>
      </c>
      <c r="F268" s="48">
        <v>0</v>
      </c>
      <c r="G268" s="48">
        <v>25.6</v>
      </c>
      <c r="H268" s="48">
        <v>132</v>
      </c>
      <c r="I268" s="48">
        <v>0.05</v>
      </c>
      <c r="J268" s="48">
        <v>10</v>
      </c>
      <c r="K268" s="48">
        <v>0.01</v>
      </c>
      <c r="L268" s="48">
        <v>0.2</v>
      </c>
      <c r="M268" s="48">
        <v>36.5</v>
      </c>
      <c r="N268" s="48">
        <v>10.199999999999999</v>
      </c>
      <c r="O268" s="48">
        <v>30.6</v>
      </c>
      <c r="P268" s="48">
        <v>1.5</v>
      </c>
      <c r="Q268" s="39"/>
      <c r="R268" s="134"/>
    </row>
    <row r="269" spans="2:18" s="19" customFormat="1" ht="29.25" customHeight="1">
      <c r="B269" s="99" t="s">
        <v>130</v>
      </c>
      <c r="C269" s="51" t="s">
        <v>22</v>
      </c>
      <c r="D269" s="52">
        <v>20</v>
      </c>
      <c r="E269" s="52">
        <v>1.52</v>
      </c>
      <c r="F269" s="52">
        <v>0.16</v>
      </c>
      <c r="G269" s="52">
        <v>9.84</v>
      </c>
      <c r="H269" s="52">
        <v>47</v>
      </c>
      <c r="I269" s="52">
        <v>0.01</v>
      </c>
      <c r="J269" s="52">
        <v>0</v>
      </c>
      <c r="K269" s="52">
        <v>0</v>
      </c>
      <c r="L269" s="52">
        <v>0</v>
      </c>
      <c r="M269" s="52">
        <v>4</v>
      </c>
      <c r="N269" s="52">
        <v>2.8</v>
      </c>
      <c r="O269" s="52">
        <v>2.56</v>
      </c>
      <c r="P269" s="53">
        <v>0.5</v>
      </c>
      <c r="Q269" s="131"/>
      <c r="R269" s="134"/>
    </row>
    <row r="270" spans="2:18" s="19" customFormat="1" ht="33" customHeight="1">
      <c r="B270" s="50" t="s">
        <v>131</v>
      </c>
      <c r="C270" s="86" t="s">
        <v>75</v>
      </c>
      <c r="D270" s="52">
        <v>20</v>
      </c>
      <c r="E270" s="52">
        <v>2.3199999999999998</v>
      </c>
      <c r="F270" s="52">
        <v>0.24</v>
      </c>
      <c r="G270" s="52">
        <v>6.4</v>
      </c>
      <c r="H270" s="52">
        <v>36.200000000000003</v>
      </c>
      <c r="I270" s="52">
        <v>0.03</v>
      </c>
      <c r="J270" s="52">
        <v>0</v>
      </c>
      <c r="K270" s="52">
        <v>0</v>
      </c>
      <c r="L270" s="52">
        <v>0</v>
      </c>
      <c r="M270" s="52">
        <v>7</v>
      </c>
      <c r="N270" s="52">
        <v>9.4</v>
      </c>
      <c r="O270" s="52">
        <v>31.6</v>
      </c>
      <c r="P270" s="53">
        <v>0.05</v>
      </c>
      <c r="Q270" s="131"/>
      <c r="R270" s="134"/>
    </row>
    <row r="271" spans="2:18" s="19" customFormat="1" ht="18.75" customHeight="1">
      <c r="B271" s="54" t="s">
        <v>169</v>
      </c>
      <c r="C271" s="77" t="s">
        <v>99</v>
      </c>
      <c r="D271" s="61">
        <v>95</v>
      </c>
      <c r="E271" s="47">
        <v>1.66</v>
      </c>
      <c r="F271" s="47">
        <v>2.5</v>
      </c>
      <c r="G271" s="47">
        <v>9.8000000000000007</v>
      </c>
      <c r="H271" s="47">
        <v>61.4</v>
      </c>
      <c r="I271" s="47">
        <v>0.02</v>
      </c>
      <c r="J271" s="47">
        <v>0.25</v>
      </c>
      <c r="K271" s="47">
        <v>0.01</v>
      </c>
      <c r="L271" s="47">
        <v>0</v>
      </c>
      <c r="M271" s="47">
        <v>2.7</v>
      </c>
      <c r="N271" s="47">
        <v>5.0000000000000001E-3</v>
      </c>
      <c r="O271" s="47">
        <v>1E-3</v>
      </c>
      <c r="P271" s="47">
        <v>5.0000000000000001E-4</v>
      </c>
      <c r="Q271" s="131"/>
      <c r="R271" s="134"/>
    </row>
    <row r="272" spans="2:18" s="1" customFormat="1">
      <c r="B272" s="72"/>
      <c r="C272" s="89" t="s">
        <v>143</v>
      </c>
      <c r="D272" s="74">
        <f t="shared" ref="D272:P272" si="37">SUM(D264:D271)</f>
        <v>845</v>
      </c>
      <c r="E272" s="74">
        <f t="shared" si="37"/>
        <v>43.65</v>
      </c>
      <c r="F272" s="74">
        <f t="shared" si="37"/>
        <v>22.21</v>
      </c>
      <c r="G272" s="74">
        <f t="shared" si="37"/>
        <v>114.82000000000001</v>
      </c>
      <c r="H272" s="74">
        <f t="shared" si="37"/>
        <v>996.53000000000009</v>
      </c>
      <c r="I272" s="74">
        <f t="shared" si="37"/>
        <v>1.4800000000000002</v>
      </c>
      <c r="J272" s="74">
        <f t="shared" si="37"/>
        <v>16.896666666666668</v>
      </c>
      <c r="K272" s="74">
        <f t="shared" si="37"/>
        <v>3.0699999999999994</v>
      </c>
      <c r="L272" s="74">
        <f t="shared" si="37"/>
        <v>1.28</v>
      </c>
      <c r="M272" s="74">
        <f t="shared" si="37"/>
        <v>209.69333333333333</v>
      </c>
      <c r="N272" s="74">
        <f t="shared" si="37"/>
        <v>97.968333333333334</v>
      </c>
      <c r="O272" s="74">
        <f t="shared" si="37"/>
        <v>335.03766666666667</v>
      </c>
      <c r="P272" s="74">
        <f t="shared" si="37"/>
        <v>3.3871666666666669</v>
      </c>
      <c r="Q272" s="5"/>
      <c r="R272" s="6"/>
    </row>
    <row r="273" spans="2:18" s="1" customFormat="1">
      <c r="B273" s="72"/>
      <c r="C273" s="89" t="s">
        <v>104</v>
      </c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5"/>
      <c r="R273" s="6"/>
    </row>
    <row r="274" spans="2:18" s="19" customFormat="1" ht="18.75" customHeight="1">
      <c r="B274" s="54" t="s">
        <v>68</v>
      </c>
      <c r="C274" s="80" t="s">
        <v>99</v>
      </c>
      <c r="D274" s="61">
        <v>200</v>
      </c>
      <c r="E274" s="47">
        <v>5</v>
      </c>
      <c r="F274" s="47">
        <v>3.1</v>
      </c>
      <c r="G274" s="47">
        <v>15.8</v>
      </c>
      <c r="H274" s="47">
        <v>100</v>
      </c>
      <c r="I274" s="47">
        <v>0.2</v>
      </c>
      <c r="J274" s="47">
        <v>1.1000000000000001</v>
      </c>
      <c r="K274" s="47">
        <v>0.03</v>
      </c>
      <c r="L274" s="47">
        <v>0</v>
      </c>
      <c r="M274" s="47">
        <v>5.8</v>
      </c>
      <c r="N274" s="47">
        <v>0.01</v>
      </c>
      <c r="O274" s="47">
        <v>2E-3</v>
      </c>
      <c r="P274" s="47">
        <v>1E-3</v>
      </c>
      <c r="Q274" s="131"/>
      <c r="R274" s="134"/>
    </row>
    <row r="275" spans="2:18" s="19" customFormat="1" ht="30.75" customHeight="1">
      <c r="B275" s="54" t="s">
        <v>90</v>
      </c>
      <c r="C275" s="80" t="s">
        <v>100</v>
      </c>
      <c r="D275" s="61">
        <v>50</v>
      </c>
      <c r="E275" s="47">
        <v>4.24</v>
      </c>
      <c r="F275" s="47">
        <v>2.5</v>
      </c>
      <c r="G275" s="47">
        <v>21.1</v>
      </c>
      <c r="H275" s="47">
        <v>135</v>
      </c>
      <c r="I275" s="47">
        <v>5.6250000000000001E-2</v>
      </c>
      <c r="J275" s="47">
        <v>6.7500000000000004E-2</v>
      </c>
      <c r="K275" s="47">
        <v>0.02</v>
      </c>
      <c r="L275" s="47">
        <v>1.5</v>
      </c>
      <c r="M275" s="47">
        <v>7.035000000000001</v>
      </c>
      <c r="N275" s="47">
        <v>6.3525</v>
      </c>
      <c r="O275" s="47">
        <v>30.6</v>
      </c>
      <c r="P275" s="47">
        <v>0.08</v>
      </c>
      <c r="Q275" s="11"/>
    </row>
    <row r="276" spans="2:18" s="1" customFormat="1">
      <c r="B276" s="73"/>
      <c r="C276" s="73" t="s">
        <v>181</v>
      </c>
      <c r="D276" s="74">
        <f>SUM(D274:D275)</f>
        <v>250</v>
      </c>
      <c r="E276" s="74">
        <f t="shared" ref="E276:P276" si="38">SUM(E274:E275)</f>
        <v>9.24</v>
      </c>
      <c r="F276" s="74">
        <f t="shared" si="38"/>
        <v>5.6</v>
      </c>
      <c r="G276" s="74">
        <f t="shared" si="38"/>
        <v>36.900000000000006</v>
      </c>
      <c r="H276" s="74">
        <f t="shared" si="38"/>
        <v>235</v>
      </c>
      <c r="I276" s="74">
        <f t="shared" si="38"/>
        <v>0.25625000000000003</v>
      </c>
      <c r="J276" s="74">
        <f t="shared" si="38"/>
        <v>1.1675</v>
      </c>
      <c r="K276" s="74">
        <f t="shared" si="38"/>
        <v>0.05</v>
      </c>
      <c r="L276" s="74">
        <f t="shared" si="38"/>
        <v>1.5</v>
      </c>
      <c r="M276" s="74">
        <f t="shared" si="38"/>
        <v>12.835000000000001</v>
      </c>
      <c r="N276" s="74">
        <f t="shared" si="38"/>
        <v>6.3624999999999998</v>
      </c>
      <c r="O276" s="74">
        <f t="shared" si="38"/>
        <v>30.602</v>
      </c>
      <c r="P276" s="74">
        <f t="shared" si="38"/>
        <v>8.1000000000000003E-2</v>
      </c>
      <c r="R276" s="6"/>
    </row>
    <row r="277" spans="2:18" s="130" customFormat="1" ht="15" customHeight="1">
      <c r="B277" s="60"/>
      <c r="C277" s="73" t="s">
        <v>18</v>
      </c>
      <c r="D277" s="69"/>
      <c r="E277" s="78">
        <f t="shared" ref="E277:P277" si="39">SUM(E262+E272+E276)</f>
        <v>67.39</v>
      </c>
      <c r="F277" s="78">
        <f t="shared" si="39"/>
        <v>34.910000000000004</v>
      </c>
      <c r="G277" s="78">
        <f t="shared" si="39"/>
        <v>226.74000000000004</v>
      </c>
      <c r="H277" s="78">
        <f t="shared" si="39"/>
        <v>1619.67</v>
      </c>
      <c r="I277" s="78">
        <f t="shared" si="39"/>
        <v>1.8612500000000003</v>
      </c>
      <c r="J277" s="78">
        <f t="shared" si="39"/>
        <v>35.764166666666661</v>
      </c>
      <c r="K277" s="78">
        <f t="shared" si="39"/>
        <v>3.1599999999999993</v>
      </c>
      <c r="L277" s="78">
        <f t="shared" si="39"/>
        <v>4.28</v>
      </c>
      <c r="M277" s="78">
        <f t="shared" si="39"/>
        <v>418.52833333333331</v>
      </c>
      <c r="N277" s="78">
        <f t="shared" si="39"/>
        <v>173.14083333333335</v>
      </c>
      <c r="O277" s="78">
        <f t="shared" si="39"/>
        <v>795.20966666666675</v>
      </c>
      <c r="P277" s="78">
        <f t="shared" si="39"/>
        <v>6.128166666666667</v>
      </c>
    </row>
    <row r="279" spans="2:18" s="130" customFormat="1">
      <c r="B279" s="145"/>
      <c r="C279" s="145" t="s">
        <v>176</v>
      </c>
      <c r="D279" s="145">
        <f t="shared" ref="D279:P279" si="40">SUM(D17+D44+D71+D100+D127+D154+D181+D207+D234+D262)</f>
        <v>5305</v>
      </c>
      <c r="E279" s="145">
        <f t="shared" si="40"/>
        <v>166.34999999999997</v>
      </c>
      <c r="F279" s="145">
        <f t="shared" si="40"/>
        <v>151.08000000000001</v>
      </c>
      <c r="G279" s="145">
        <f t="shared" si="40"/>
        <v>655.16</v>
      </c>
      <c r="H279" s="145">
        <f t="shared" si="40"/>
        <v>5018.8600000000006</v>
      </c>
      <c r="I279" s="145">
        <f t="shared" si="40"/>
        <v>2.0005000000000002</v>
      </c>
      <c r="J279" s="145">
        <f t="shared" si="40"/>
        <v>158.29</v>
      </c>
      <c r="K279" s="145">
        <f t="shared" si="40"/>
        <v>1.351</v>
      </c>
      <c r="L279" s="145">
        <f t="shared" si="40"/>
        <v>29.69</v>
      </c>
      <c r="M279" s="145">
        <f t="shared" si="40"/>
        <v>2394.86</v>
      </c>
      <c r="N279" s="145">
        <f t="shared" si="40"/>
        <v>653.47</v>
      </c>
      <c r="O279" s="145">
        <f t="shared" si="40"/>
        <v>3997.06</v>
      </c>
      <c r="P279" s="145">
        <f t="shared" si="40"/>
        <v>22.45</v>
      </c>
    </row>
    <row r="280" spans="2:18" s="1" customFormat="1">
      <c r="B280" s="146"/>
      <c r="C280" s="146" t="s">
        <v>177</v>
      </c>
      <c r="D280" s="147">
        <f>SUM(D279/12)</f>
        <v>442.08333333333331</v>
      </c>
      <c r="E280" s="147">
        <f t="shared" ref="E280:P280" si="41">SUM(E279/12)</f>
        <v>13.862499999999997</v>
      </c>
      <c r="F280" s="147">
        <f t="shared" si="41"/>
        <v>12.590000000000002</v>
      </c>
      <c r="G280" s="147">
        <f t="shared" si="41"/>
        <v>54.596666666666664</v>
      </c>
      <c r="H280" s="148">
        <f t="shared" si="41"/>
        <v>418.2383333333334</v>
      </c>
      <c r="I280" s="147">
        <f t="shared" si="41"/>
        <v>0.16670833333333335</v>
      </c>
      <c r="J280" s="147">
        <f t="shared" si="41"/>
        <v>13.190833333333332</v>
      </c>
      <c r="K280" s="147">
        <f t="shared" si="41"/>
        <v>0.11258333333333333</v>
      </c>
      <c r="L280" s="147">
        <f t="shared" si="41"/>
        <v>2.4741666666666666</v>
      </c>
      <c r="M280" s="147">
        <f t="shared" si="41"/>
        <v>199.57166666666669</v>
      </c>
      <c r="N280" s="147">
        <f t="shared" si="41"/>
        <v>54.455833333333338</v>
      </c>
      <c r="O280" s="147">
        <f t="shared" si="41"/>
        <v>333.08833333333331</v>
      </c>
      <c r="P280" s="147">
        <f t="shared" si="41"/>
        <v>1.8708333333333333</v>
      </c>
    </row>
    <row r="281" spans="2:18" s="130" customFormat="1">
      <c r="B281" s="145"/>
      <c r="C281" s="145" t="s">
        <v>178</v>
      </c>
      <c r="D281" s="149">
        <f t="shared" ref="D281:P281" si="42">SUM(D26+D54+D83+D109+D137+D165+D190+D217+D244+D272)</f>
        <v>8510</v>
      </c>
      <c r="E281" s="149">
        <f t="shared" si="42"/>
        <v>321.90300000000002</v>
      </c>
      <c r="F281" s="149">
        <f t="shared" si="42"/>
        <v>379.37999999999994</v>
      </c>
      <c r="G281" s="149">
        <f t="shared" si="42"/>
        <v>1052.28</v>
      </c>
      <c r="H281" s="149">
        <f t="shared" si="42"/>
        <v>8822.9600000000009</v>
      </c>
      <c r="I281" s="149">
        <f t="shared" si="42"/>
        <v>7.2030000000000012</v>
      </c>
      <c r="J281" s="149">
        <f t="shared" si="42"/>
        <v>315.40333333333331</v>
      </c>
      <c r="K281" s="149">
        <f t="shared" si="42"/>
        <v>7.34</v>
      </c>
      <c r="L281" s="149">
        <f t="shared" si="42"/>
        <v>33.371000000000002</v>
      </c>
      <c r="M281" s="149">
        <f t="shared" si="42"/>
        <v>3765.5466666666671</v>
      </c>
      <c r="N281" s="149">
        <f t="shared" si="42"/>
        <v>1101.1846666666665</v>
      </c>
      <c r="O281" s="149">
        <f t="shared" si="42"/>
        <v>5159.8753333333334</v>
      </c>
      <c r="P281" s="149">
        <f t="shared" si="42"/>
        <v>40.754333333333328</v>
      </c>
    </row>
    <row r="282" spans="2:18" s="1" customFormat="1">
      <c r="B282" s="146"/>
      <c r="C282" s="146" t="s">
        <v>179</v>
      </c>
      <c r="D282" s="147">
        <f>SUM(D281/12)</f>
        <v>709.16666666666663</v>
      </c>
      <c r="E282" s="147">
        <f t="shared" ref="E282:P282" si="43">SUM(E281/12)</f>
        <v>26.82525</v>
      </c>
      <c r="F282" s="147">
        <f t="shared" si="43"/>
        <v>31.614999999999995</v>
      </c>
      <c r="G282" s="147">
        <f t="shared" si="43"/>
        <v>87.69</v>
      </c>
      <c r="H282" s="148">
        <f t="shared" si="43"/>
        <v>735.24666666666678</v>
      </c>
      <c r="I282" s="147">
        <f t="shared" si="43"/>
        <v>0.60025000000000006</v>
      </c>
      <c r="J282" s="147">
        <f t="shared" si="43"/>
        <v>26.28361111111111</v>
      </c>
      <c r="K282" s="147">
        <f t="shared" si="43"/>
        <v>0.61166666666666669</v>
      </c>
      <c r="L282" s="147">
        <f t="shared" si="43"/>
        <v>2.7809166666666667</v>
      </c>
      <c r="M282" s="147">
        <f t="shared" si="43"/>
        <v>313.79555555555561</v>
      </c>
      <c r="N282" s="147">
        <f t="shared" si="43"/>
        <v>91.765388888888879</v>
      </c>
      <c r="O282" s="147">
        <f t="shared" si="43"/>
        <v>429.98961111111112</v>
      </c>
      <c r="P282" s="147">
        <f t="shared" si="43"/>
        <v>3.3961944444444438</v>
      </c>
    </row>
    <row r="283" spans="2:18" s="130" customFormat="1">
      <c r="B283" s="145"/>
      <c r="C283" s="145" t="s">
        <v>88</v>
      </c>
      <c r="D283" s="149">
        <f t="shared" ref="D283:P283" si="44">SUM(D30+D58+D87+D113+D141+D169+D194+D221+D248)</f>
        <v>750</v>
      </c>
      <c r="E283" s="149">
        <f t="shared" si="44"/>
        <v>45.18</v>
      </c>
      <c r="F283" s="149">
        <f t="shared" si="44"/>
        <v>48.99</v>
      </c>
      <c r="G283" s="149">
        <f t="shared" si="44"/>
        <v>263.84000000000003</v>
      </c>
      <c r="H283" s="149">
        <f t="shared" si="44"/>
        <v>2115</v>
      </c>
      <c r="I283" s="149">
        <f t="shared" si="44"/>
        <v>2.40625</v>
      </c>
      <c r="J283" s="149">
        <f t="shared" si="44"/>
        <v>5.6749999999999998</v>
      </c>
      <c r="K283" s="149">
        <f t="shared" si="44"/>
        <v>0.28000000000000003</v>
      </c>
      <c r="L283" s="149">
        <f t="shared" si="44"/>
        <v>6.2749999999999995</v>
      </c>
      <c r="M283" s="149">
        <f t="shared" si="44"/>
        <v>572.15</v>
      </c>
      <c r="N283" s="149">
        <f t="shared" si="44"/>
        <v>147.28700000000001</v>
      </c>
      <c r="O283" s="149">
        <f t="shared" si="44"/>
        <v>1273.806</v>
      </c>
      <c r="P283" s="149">
        <f t="shared" si="44"/>
        <v>4.1054999999999993</v>
      </c>
    </row>
    <row r="284" spans="2:18" s="1" customFormat="1">
      <c r="B284" s="146"/>
      <c r="C284" s="146" t="s">
        <v>180</v>
      </c>
      <c r="D284" s="147">
        <f>SUM(D283/12)</f>
        <v>62.5</v>
      </c>
      <c r="E284" s="147">
        <f t="shared" ref="E284:P284" si="45">SUM(E283/12)</f>
        <v>3.7650000000000001</v>
      </c>
      <c r="F284" s="147">
        <f t="shared" si="45"/>
        <v>4.0825000000000005</v>
      </c>
      <c r="G284" s="147">
        <f t="shared" si="45"/>
        <v>21.986666666666668</v>
      </c>
      <c r="H284" s="148">
        <f t="shared" si="45"/>
        <v>176.25</v>
      </c>
      <c r="I284" s="147">
        <f t="shared" si="45"/>
        <v>0.20052083333333334</v>
      </c>
      <c r="J284" s="147">
        <f t="shared" si="45"/>
        <v>0.47291666666666665</v>
      </c>
      <c r="K284" s="147">
        <f t="shared" si="45"/>
        <v>2.3333333333333334E-2</v>
      </c>
      <c r="L284" s="147">
        <f t="shared" si="45"/>
        <v>0.52291666666666659</v>
      </c>
      <c r="M284" s="147">
        <f t="shared" si="45"/>
        <v>47.679166666666667</v>
      </c>
      <c r="N284" s="147">
        <f t="shared" si="45"/>
        <v>12.273916666666667</v>
      </c>
      <c r="O284" s="147">
        <f t="shared" si="45"/>
        <v>106.15050000000001</v>
      </c>
      <c r="P284" s="147">
        <f t="shared" si="45"/>
        <v>0.34212499999999996</v>
      </c>
    </row>
  </sheetData>
  <mergeCells count="91">
    <mergeCell ref="B251:B254"/>
    <mergeCell ref="C251:C254"/>
    <mergeCell ref="D251:D254"/>
    <mergeCell ref="E251:E254"/>
    <mergeCell ref="F251:F254"/>
    <mergeCell ref="G224:G227"/>
    <mergeCell ref="H224:H227"/>
    <mergeCell ref="I224:L226"/>
    <mergeCell ref="M224:P226"/>
    <mergeCell ref="H251:H254"/>
    <mergeCell ref="I251:L253"/>
    <mergeCell ref="M251:P253"/>
    <mergeCell ref="G251:G254"/>
    <mergeCell ref="B224:B227"/>
    <mergeCell ref="C224:C227"/>
    <mergeCell ref="D224:D227"/>
    <mergeCell ref="E224:E227"/>
    <mergeCell ref="F224:F227"/>
    <mergeCell ref="I172:L174"/>
    <mergeCell ref="M172:P174"/>
    <mergeCell ref="B197:B199"/>
    <mergeCell ref="C197:C199"/>
    <mergeCell ref="D197:D199"/>
    <mergeCell ref="E197:E199"/>
    <mergeCell ref="F197:F199"/>
    <mergeCell ref="G197:G199"/>
    <mergeCell ref="H197:H199"/>
    <mergeCell ref="I197:L199"/>
    <mergeCell ref="M197:P199"/>
    <mergeCell ref="H144:H146"/>
    <mergeCell ref="I144:L146"/>
    <mergeCell ref="M144:P146"/>
    <mergeCell ref="B172:B174"/>
    <mergeCell ref="C172:C174"/>
    <mergeCell ref="D172:D174"/>
    <mergeCell ref="E172:E174"/>
    <mergeCell ref="F172:F174"/>
    <mergeCell ref="G172:G174"/>
    <mergeCell ref="H172:H174"/>
    <mergeCell ref="B144:B146"/>
    <mergeCell ref="C144:C146"/>
    <mergeCell ref="D144:D146"/>
    <mergeCell ref="E144:E146"/>
    <mergeCell ref="F144:F146"/>
    <mergeCell ref="G144:G146"/>
    <mergeCell ref="G116:G118"/>
    <mergeCell ref="H116:H118"/>
    <mergeCell ref="I116:L118"/>
    <mergeCell ref="M116:P118"/>
    <mergeCell ref="B90:B92"/>
    <mergeCell ref="C90:C92"/>
    <mergeCell ref="D90:D92"/>
    <mergeCell ref="B116:B118"/>
    <mergeCell ref="C116:C118"/>
    <mergeCell ref="D116:D118"/>
    <mergeCell ref="E116:E118"/>
    <mergeCell ref="F116:F118"/>
    <mergeCell ref="E90:E92"/>
    <mergeCell ref="F90:F92"/>
    <mergeCell ref="G90:G92"/>
    <mergeCell ref="H90:H92"/>
    <mergeCell ref="H33:H36"/>
    <mergeCell ref="I33:L35"/>
    <mergeCell ref="M33:P35"/>
    <mergeCell ref="G61:G64"/>
    <mergeCell ref="H61:H64"/>
    <mergeCell ref="I61:L63"/>
    <mergeCell ref="M61:P63"/>
    <mergeCell ref="I90:L92"/>
    <mergeCell ref="M90:P92"/>
    <mergeCell ref="B61:B64"/>
    <mergeCell ref="C61:C64"/>
    <mergeCell ref="D61:D64"/>
    <mergeCell ref="E61:E64"/>
    <mergeCell ref="F61:F64"/>
    <mergeCell ref="H8:H11"/>
    <mergeCell ref="I8:L10"/>
    <mergeCell ref="M8:P10"/>
    <mergeCell ref="B11:C11"/>
    <mergeCell ref="B33:B36"/>
    <mergeCell ref="C33:C36"/>
    <mergeCell ref="D33:D36"/>
    <mergeCell ref="E33:E36"/>
    <mergeCell ref="F33:F36"/>
    <mergeCell ref="G33:G36"/>
    <mergeCell ref="B8:B10"/>
    <mergeCell ref="C8:C10"/>
    <mergeCell ref="D8:D11"/>
    <mergeCell ref="E8:E11"/>
    <mergeCell ref="F8:F11"/>
    <mergeCell ref="G8:G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R27"/>
  <sheetViews>
    <sheetView topLeftCell="A2" workbookViewId="0">
      <selection activeCell="D9" sqref="D9:P9"/>
    </sheetView>
  </sheetViews>
  <sheetFormatPr defaultRowHeight="14.4"/>
  <cols>
    <col min="1" max="1" width="3.5546875" customWidth="1"/>
    <col min="2" max="2" width="13" customWidth="1"/>
    <col min="3" max="3" width="38.44140625" customWidth="1"/>
  </cols>
  <sheetData>
    <row r="2" spans="1:18" s="130" customFormat="1" ht="44.25" customHeight="1">
      <c r="B2" s="156" t="s">
        <v>19</v>
      </c>
      <c r="C2" s="156" t="s">
        <v>139</v>
      </c>
      <c r="D2" s="156" t="s">
        <v>1</v>
      </c>
      <c r="E2" s="156" t="s">
        <v>2</v>
      </c>
      <c r="F2" s="156" t="s">
        <v>3</v>
      </c>
      <c r="G2" s="156" t="s">
        <v>4</v>
      </c>
      <c r="H2" s="156" t="s">
        <v>5</v>
      </c>
      <c r="I2" s="159" t="s">
        <v>6</v>
      </c>
      <c r="J2" s="159"/>
      <c r="K2" s="159"/>
      <c r="L2" s="159"/>
      <c r="M2" s="159" t="s">
        <v>7</v>
      </c>
      <c r="N2" s="159"/>
      <c r="O2" s="159"/>
      <c r="P2" s="159"/>
      <c r="R2" s="7"/>
    </row>
    <row r="3" spans="1:18" s="130" customFormat="1" ht="1.5" customHeight="1">
      <c r="B3" s="157"/>
      <c r="C3" s="157"/>
      <c r="D3" s="157"/>
      <c r="E3" s="157"/>
      <c r="F3" s="157"/>
      <c r="G3" s="157"/>
      <c r="H3" s="157"/>
      <c r="I3" s="159"/>
      <c r="J3" s="159"/>
      <c r="K3" s="159"/>
      <c r="L3" s="159"/>
      <c r="M3" s="159"/>
      <c r="N3" s="159"/>
      <c r="O3" s="159"/>
      <c r="P3" s="159"/>
      <c r="R3" s="7"/>
    </row>
    <row r="4" spans="1:18" s="130" customFormat="1" ht="15" hidden="1" customHeight="1">
      <c r="B4" s="157"/>
      <c r="C4" s="157"/>
      <c r="D4" s="157"/>
      <c r="E4" s="157"/>
      <c r="F4" s="157"/>
      <c r="G4" s="157"/>
      <c r="H4" s="157"/>
      <c r="I4" s="159"/>
      <c r="J4" s="159"/>
      <c r="K4" s="159"/>
      <c r="L4" s="159"/>
      <c r="M4" s="159"/>
      <c r="N4" s="159"/>
      <c r="O4" s="159"/>
      <c r="P4" s="159"/>
      <c r="R4" s="7"/>
    </row>
    <row r="5" spans="1:18" s="130" customFormat="1">
      <c r="B5" s="158"/>
      <c r="C5" s="158"/>
      <c r="D5" s="158"/>
      <c r="E5" s="158"/>
      <c r="F5" s="158"/>
      <c r="G5" s="158"/>
      <c r="H5" s="158"/>
      <c r="I5" s="155" t="s">
        <v>8</v>
      </c>
      <c r="J5" s="155" t="s">
        <v>9</v>
      </c>
      <c r="K5" s="155" t="s">
        <v>10</v>
      </c>
      <c r="L5" s="155" t="s">
        <v>11</v>
      </c>
      <c r="M5" s="155" t="s">
        <v>12</v>
      </c>
      <c r="N5" s="155" t="s">
        <v>13</v>
      </c>
      <c r="O5" s="155" t="s">
        <v>14</v>
      </c>
      <c r="P5" s="155" t="s">
        <v>15</v>
      </c>
      <c r="Q5" s="3"/>
      <c r="R5" s="7"/>
    </row>
    <row r="6" spans="1:18" s="130" customFormat="1">
      <c r="B6" s="72" t="s">
        <v>35</v>
      </c>
      <c r="C6" s="116" t="s">
        <v>21</v>
      </c>
      <c r="D6" s="116"/>
      <c r="E6" s="116"/>
      <c r="F6" s="116"/>
      <c r="G6" s="116"/>
      <c r="H6" s="116"/>
      <c r="I6" s="69"/>
      <c r="J6" s="69"/>
      <c r="K6" s="69"/>
      <c r="L6" s="69"/>
      <c r="M6" s="69"/>
      <c r="N6" s="69"/>
      <c r="O6" s="69"/>
      <c r="P6" s="69"/>
      <c r="R6" s="7"/>
    </row>
    <row r="7" spans="1:18" s="23" customFormat="1" ht="35.25" customHeight="1">
      <c r="B7" s="54" t="s">
        <v>134</v>
      </c>
      <c r="C7" s="80" t="s">
        <v>135</v>
      </c>
      <c r="D7" s="61">
        <v>60</v>
      </c>
      <c r="E7" s="47">
        <v>0.4</v>
      </c>
      <c r="F7" s="47">
        <v>0.05</v>
      </c>
      <c r="G7" s="47">
        <v>0.15</v>
      </c>
      <c r="H7" s="47">
        <v>6.5</v>
      </c>
      <c r="I7" s="92">
        <v>0.01</v>
      </c>
      <c r="J7" s="47">
        <v>12.78</v>
      </c>
      <c r="K7" s="47">
        <v>0</v>
      </c>
      <c r="L7" s="47">
        <v>2</v>
      </c>
      <c r="M7" s="47">
        <v>15.4</v>
      </c>
      <c r="N7" s="47">
        <v>13.4</v>
      </c>
      <c r="O7" s="47">
        <v>30.6</v>
      </c>
      <c r="P7" s="47">
        <v>0.5</v>
      </c>
      <c r="Q7" s="37"/>
      <c r="R7" s="22"/>
    </row>
    <row r="8" spans="1:18" s="19" customFormat="1" ht="18.75" customHeight="1">
      <c r="B8" s="54" t="s">
        <v>84</v>
      </c>
      <c r="C8" s="80" t="s">
        <v>122</v>
      </c>
      <c r="D8" s="69">
        <v>200</v>
      </c>
      <c r="E8" s="69">
        <v>13.71</v>
      </c>
      <c r="F8" s="69">
        <v>13.63</v>
      </c>
      <c r="G8" s="69">
        <v>12.4</v>
      </c>
      <c r="H8" s="69">
        <v>211.2</v>
      </c>
      <c r="I8" s="69">
        <v>0.12</v>
      </c>
      <c r="J8" s="69">
        <v>1.1100000000000001</v>
      </c>
      <c r="K8" s="69">
        <v>0.12</v>
      </c>
      <c r="L8" s="69">
        <v>2.5</v>
      </c>
      <c r="M8" s="69">
        <v>99.1</v>
      </c>
      <c r="N8" s="69">
        <v>26.57</v>
      </c>
      <c r="O8" s="69">
        <v>168.8</v>
      </c>
      <c r="P8" s="69">
        <v>0.5</v>
      </c>
      <c r="Q8" s="9"/>
      <c r="R8" s="134"/>
    </row>
    <row r="9" spans="1:18" s="17" customFormat="1" ht="34.5" customHeight="1">
      <c r="B9" s="54">
        <v>503</v>
      </c>
      <c r="C9" s="100" t="s">
        <v>115</v>
      </c>
      <c r="D9" s="48">
        <v>200</v>
      </c>
      <c r="E9" s="48">
        <v>1.5</v>
      </c>
      <c r="F9" s="48">
        <v>0</v>
      </c>
      <c r="G9" s="48">
        <v>15.6</v>
      </c>
      <c r="H9" s="48">
        <v>122</v>
      </c>
      <c r="I9" s="52">
        <v>0</v>
      </c>
      <c r="J9" s="52">
        <v>0</v>
      </c>
      <c r="K9" s="52">
        <v>0</v>
      </c>
      <c r="L9" s="52">
        <v>0</v>
      </c>
      <c r="M9" s="52">
        <v>1</v>
      </c>
      <c r="N9" s="52">
        <v>0</v>
      </c>
      <c r="O9" s="52">
        <v>0</v>
      </c>
      <c r="P9" s="52">
        <v>0.1</v>
      </c>
      <c r="Q9" s="13"/>
    </row>
    <row r="10" spans="1:18" s="19" customFormat="1" ht="18" customHeight="1">
      <c r="B10" s="99" t="s">
        <v>130</v>
      </c>
      <c r="C10" s="51" t="s">
        <v>22</v>
      </c>
      <c r="D10" s="52">
        <v>20</v>
      </c>
      <c r="E10" s="52">
        <v>1.52</v>
      </c>
      <c r="F10" s="52">
        <v>0.16</v>
      </c>
      <c r="G10" s="52">
        <v>9.84</v>
      </c>
      <c r="H10" s="52">
        <v>47</v>
      </c>
      <c r="I10" s="52">
        <v>0.01</v>
      </c>
      <c r="J10" s="52">
        <v>0</v>
      </c>
      <c r="K10" s="52">
        <v>0</v>
      </c>
      <c r="L10" s="52">
        <v>0</v>
      </c>
      <c r="M10" s="52">
        <v>4</v>
      </c>
      <c r="N10" s="52">
        <v>2.8</v>
      </c>
      <c r="O10" s="52">
        <v>2.56</v>
      </c>
      <c r="P10" s="53">
        <v>0.5</v>
      </c>
      <c r="Q10" s="131"/>
      <c r="R10" s="134"/>
    </row>
    <row r="11" spans="1:18" s="19" customFormat="1" ht="33" customHeight="1">
      <c r="B11" s="50" t="s">
        <v>131</v>
      </c>
      <c r="C11" s="86" t="s">
        <v>75</v>
      </c>
      <c r="D11" s="53">
        <v>20</v>
      </c>
      <c r="E11" s="53">
        <v>2.3199999999999998</v>
      </c>
      <c r="F11" s="53">
        <v>0.24</v>
      </c>
      <c r="G11" s="53">
        <v>6.4</v>
      </c>
      <c r="H11" s="53">
        <v>36.200000000000003</v>
      </c>
      <c r="I11" s="53">
        <v>3.5999999999999997E-2</v>
      </c>
      <c r="J11" s="53">
        <v>0</v>
      </c>
      <c r="K11" s="53">
        <v>0</v>
      </c>
      <c r="L11" s="53">
        <v>0</v>
      </c>
      <c r="M11" s="53">
        <v>24.4</v>
      </c>
      <c r="N11" s="53">
        <v>9.4</v>
      </c>
      <c r="O11" s="53">
        <v>31.6</v>
      </c>
      <c r="P11" s="53">
        <v>0.02</v>
      </c>
      <c r="Q11" s="131"/>
      <c r="R11" s="134"/>
    </row>
    <row r="12" spans="1:18" s="19" customFormat="1" ht="18.75" customHeight="1">
      <c r="B12" s="54"/>
      <c r="C12" s="55" t="s">
        <v>142</v>
      </c>
      <c r="D12" s="69">
        <f>SUM(D7:D11)</f>
        <v>500</v>
      </c>
      <c r="E12" s="78">
        <f>SUM(E7:E11)</f>
        <v>19.450000000000003</v>
      </c>
      <c r="F12" s="78">
        <f t="shared" ref="F12:P12" si="0">SUM(F7:F11)</f>
        <v>14.080000000000002</v>
      </c>
      <c r="G12" s="78">
        <f t="shared" si="0"/>
        <v>44.389999999999993</v>
      </c>
      <c r="H12" s="78">
        <f t="shared" si="0"/>
        <v>422.9</v>
      </c>
      <c r="I12" s="78">
        <f t="shared" si="0"/>
        <v>0.17600000000000002</v>
      </c>
      <c r="J12" s="78">
        <f t="shared" si="0"/>
        <v>13.889999999999999</v>
      </c>
      <c r="K12" s="78">
        <f t="shared" si="0"/>
        <v>0.12</v>
      </c>
      <c r="L12" s="78">
        <f t="shared" si="0"/>
        <v>4.5</v>
      </c>
      <c r="M12" s="78">
        <f t="shared" si="0"/>
        <v>143.9</v>
      </c>
      <c r="N12" s="78">
        <f t="shared" si="0"/>
        <v>52.169999999999995</v>
      </c>
      <c r="O12" s="78">
        <f t="shared" si="0"/>
        <v>233.56</v>
      </c>
      <c r="P12" s="78">
        <f t="shared" si="0"/>
        <v>1.62</v>
      </c>
      <c r="Q12" s="20"/>
      <c r="R12" s="134"/>
    </row>
    <row r="13" spans="1:18" s="19" customFormat="1">
      <c r="B13" s="57"/>
      <c r="C13" s="82" t="s">
        <v>20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R13" s="134"/>
    </row>
    <row r="14" spans="1:18" s="130" customFormat="1" ht="28.5" customHeight="1">
      <c r="A14" s="17"/>
      <c r="B14" s="125" t="s">
        <v>94</v>
      </c>
      <c r="C14" s="125" t="s">
        <v>93</v>
      </c>
      <c r="D14" s="125">
        <v>60</v>
      </c>
      <c r="E14" s="125">
        <v>1.93</v>
      </c>
      <c r="F14" s="125">
        <v>6.3</v>
      </c>
      <c r="G14" s="125">
        <v>15.2</v>
      </c>
      <c r="H14" s="125">
        <v>142.16999999999999</v>
      </c>
      <c r="I14" s="125">
        <v>0.13300000000000001</v>
      </c>
      <c r="J14" s="125">
        <v>5.63</v>
      </c>
      <c r="K14" s="125">
        <v>1.7000000000000001E-2</v>
      </c>
      <c r="L14" s="125">
        <v>1.8</v>
      </c>
      <c r="M14" s="125">
        <v>182.68</v>
      </c>
      <c r="N14" s="125">
        <v>15.3</v>
      </c>
      <c r="O14" s="125">
        <v>108.93</v>
      </c>
      <c r="P14" s="125">
        <v>0.83</v>
      </c>
      <c r="Q14" s="17"/>
    </row>
    <row r="15" spans="1:18" s="17" customFormat="1" ht="30.75" customHeight="1">
      <c r="B15" s="101" t="s">
        <v>38</v>
      </c>
      <c r="C15" s="102" t="s">
        <v>165</v>
      </c>
      <c r="D15" s="112">
        <v>210</v>
      </c>
      <c r="E15" s="113">
        <v>10.53</v>
      </c>
      <c r="F15" s="113">
        <v>6.73</v>
      </c>
      <c r="G15" s="113">
        <v>10.88</v>
      </c>
      <c r="H15" s="113">
        <v>145.5</v>
      </c>
      <c r="I15" s="113">
        <v>0.1</v>
      </c>
      <c r="J15" s="113">
        <v>6.1</v>
      </c>
      <c r="K15" s="113">
        <v>0.3</v>
      </c>
      <c r="L15" s="113">
        <v>0</v>
      </c>
      <c r="M15" s="113">
        <v>54.6</v>
      </c>
      <c r="N15" s="113">
        <v>26.3</v>
      </c>
      <c r="O15" s="113">
        <v>186.5</v>
      </c>
      <c r="P15" s="104">
        <v>0.6</v>
      </c>
      <c r="Q15" s="16"/>
    </row>
    <row r="16" spans="1:18" s="19" customFormat="1" ht="18.75" customHeight="1">
      <c r="B16" s="54" t="s">
        <v>56</v>
      </c>
      <c r="C16" s="80" t="s">
        <v>57</v>
      </c>
      <c r="D16" s="61">
        <v>90</v>
      </c>
      <c r="E16" s="136">
        <v>14.56</v>
      </c>
      <c r="F16" s="136">
        <v>23.04</v>
      </c>
      <c r="G16" s="136">
        <v>0.8</v>
      </c>
      <c r="H16" s="136">
        <v>284.32</v>
      </c>
      <c r="I16" s="136">
        <v>0</v>
      </c>
      <c r="J16" s="136">
        <v>0.48</v>
      </c>
      <c r="K16" s="136">
        <v>0</v>
      </c>
      <c r="L16" s="136">
        <v>0</v>
      </c>
      <c r="M16" s="136">
        <v>11.2</v>
      </c>
      <c r="N16" s="136">
        <v>17.600000000000001</v>
      </c>
      <c r="O16" s="136">
        <v>145.6</v>
      </c>
      <c r="P16" s="136">
        <v>2.2400000000000002</v>
      </c>
      <c r="Q16" s="2"/>
      <c r="R16" s="134"/>
    </row>
    <row r="17" spans="1:18" s="19" customFormat="1" ht="18.75" customHeight="1">
      <c r="B17" s="54" t="s">
        <v>67</v>
      </c>
      <c r="C17" s="80" t="s">
        <v>112</v>
      </c>
      <c r="D17" s="48">
        <v>150</v>
      </c>
      <c r="E17" s="48">
        <v>5.4</v>
      </c>
      <c r="F17" s="48">
        <v>5.2</v>
      </c>
      <c r="G17" s="48">
        <v>26.4</v>
      </c>
      <c r="H17" s="48">
        <v>184.5</v>
      </c>
      <c r="I17" s="69">
        <v>0.05</v>
      </c>
      <c r="J17" s="69">
        <v>0</v>
      </c>
      <c r="K17" s="69">
        <v>0.4</v>
      </c>
      <c r="L17" s="69">
        <v>0</v>
      </c>
      <c r="M17" s="69">
        <v>105.6</v>
      </c>
      <c r="N17" s="69">
        <v>45.6</v>
      </c>
      <c r="O17" s="69">
        <v>230.6</v>
      </c>
      <c r="P17" s="69">
        <v>0.6</v>
      </c>
      <c r="Q17" s="39"/>
      <c r="R17" s="134"/>
    </row>
    <row r="18" spans="1:18" s="19" customFormat="1" ht="32.25" customHeight="1">
      <c r="B18" s="99">
        <v>631</v>
      </c>
      <c r="C18" s="71" t="s">
        <v>111</v>
      </c>
      <c r="D18" s="48">
        <v>200</v>
      </c>
      <c r="E18" s="48">
        <v>0.2</v>
      </c>
      <c r="F18" s="48">
        <v>0</v>
      </c>
      <c r="G18" s="48">
        <v>25.6</v>
      </c>
      <c r="H18" s="48">
        <v>132</v>
      </c>
      <c r="I18" s="48">
        <v>0.05</v>
      </c>
      <c r="J18" s="48">
        <v>10</v>
      </c>
      <c r="K18" s="48">
        <v>0.01</v>
      </c>
      <c r="L18" s="48">
        <v>0.2</v>
      </c>
      <c r="M18" s="48">
        <v>36.5</v>
      </c>
      <c r="N18" s="48">
        <v>10.199999999999999</v>
      </c>
      <c r="O18" s="48">
        <v>30.6</v>
      </c>
      <c r="P18" s="48">
        <v>1.5</v>
      </c>
      <c r="Q18" s="39"/>
      <c r="R18" s="134"/>
    </row>
    <row r="19" spans="1:18" s="19" customFormat="1" ht="28.5" customHeight="1">
      <c r="B19" s="99" t="s">
        <v>130</v>
      </c>
      <c r="C19" s="51" t="s">
        <v>22</v>
      </c>
      <c r="D19" s="52">
        <v>20</v>
      </c>
      <c r="E19" s="52">
        <v>1.52</v>
      </c>
      <c r="F19" s="52">
        <v>0.16</v>
      </c>
      <c r="G19" s="52">
        <v>9.84</v>
      </c>
      <c r="H19" s="52">
        <v>47</v>
      </c>
      <c r="I19" s="52">
        <v>0.01</v>
      </c>
      <c r="J19" s="52">
        <v>0</v>
      </c>
      <c r="K19" s="52">
        <v>0</v>
      </c>
      <c r="L19" s="52">
        <v>0</v>
      </c>
      <c r="M19" s="52">
        <v>4</v>
      </c>
      <c r="N19" s="52">
        <v>2.8</v>
      </c>
      <c r="O19" s="52">
        <v>2.56</v>
      </c>
      <c r="P19" s="53">
        <v>0.5</v>
      </c>
      <c r="Q19" s="131"/>
      <c r="R19" s="134"/>
    </row>
    <row r="20" spans="1:18" s="19" customFormat="1" ht="33" customHeight="1">
      <c r="B20" s="50" t="s">
        <v>131</v>
      </c>
      <c r="C20" s="86" t="s">
        <v>75</v>
      </c>
      <c r="D20" s="53">
        <v>20</v>
      </c>
      <c r="E20" s="53">
        <v>2.3199999999999998</v>
      </c>
      <c r="F20" s="53">
        <v>0.24</v>
      </c>
      <c r="G20" s="53">
        <v>6.4</v>
      </c>
      <c r="H20" s="53">
        <v>36.200000000000003</v>
      </c>
      <c r="I20" s="53">
        <v>3.5999999999999997E-2</v>
      </c>
      <c r="J20" s="53">
        <v>0</v>
      </c>
      <c r="K20" s="53">
        <v>0</v>
      </c>
      <c r="L20" s="53">
        <v>0</v>
      </c>
      <c r="M20" s="53">
        <v>24.4</v>
      </c>
      <c r="N20" s="53">
        <v>9.4</v>
      </c>
      <c r="O20" s="53">
        <v>31.6</v>
      </c>
      <c r="P20" s="53">
        <v>0.02</v>
      </c>
      <c r="Q20" s="131"/>
      <c r="R20" s="134"/>
    </row>
    <row r="21" spans="1:18" s="130" customFormat="1">
      <c r="A21" s="19"/>
      <c r="B21" s="54" t="s">
        <v>70</v>
      </c>
      <c r="C21" s="80" t="s">
        <v>129</v>
      </c>
      <c r="D21" s="61">
        <v>100</v>
      </c>
      <c r="E21" s="47">
        <v>0</v>
      </c>
      <c r="F21" s="47">
        <v>0.3</v>
      </c>
      <c r="G21" s="47">
        <v>11.25</v>
      </c>
      <c r="H21" s="47">
        <v>57</v>
      </c>
      <c r="I21" s="47">
        <v>0.01</v>
      </c>
      <c r="J21" s="47">
        <v>15.6</v>
      </c>
      <c r="K21" s="47">
        <v>0.09</v>
      </c>
      <c r="L21" s="47">
        <v>1.5</v>
      </c>
      <c r="M21" s="47">
        <v>85.4</v>
      </c>
      <c r="N21" s="47">
        <v>15.4</v>
      </c>
      <c r="O21" s="47">
        <v>10.3</v>
      </c>
      <c r="P21" s="47">
        <v>0.1</v>
      </c>
      <c r="Q21" s="131"/>
    </row>
    <row r="22" spans="1:18" s="1" customFormat="1" ht="36" customHeight="1">
      <c r="B22" s="72"/>
      <c r="C22" s="89" t="s">
        <v>143</v>
      </c>
      <c r="D22" s="74">
        <f t="shared" ref="D22:P22" si="1">SUM(D14:D21)</f>
        <v>850</v>
      </c>
      <c r="E22" s="74">
        <f t="shared" si="1"/>
        <v>36.460000000000008</v>
      </c>
      <c r="F22" s="74">
        <f t="shared" si="1"/>
        <v>41.97</v>
      </c>
      <c r="G22" s="74">
        <f t="shared" si="1"/>
        <v>106.37</v>
      </c>
      <c r="H22" s="74">
        <f t="shared" si="1"/>
        <v>1028.69</v>
      </c>
      <c r="I22" s="74">
        <f t="shared" si="1"/>
        <v>0.38900000000000001</v>
      </c>
      <c r="J22" s="74">
        <f t="shared" si="1"/>
        <v>37.81</v>
      </c>
      <c r="K22" s="74">
        <f t="shared" si="1"/>
        <v>0.81700000000000006</v>
      </c>
      <c r="L22" s="74">
        <f t="shared" si="1"/>
        <v>3.5</v>
      </c>
      <c r="M22" s="74">
        <f t="shared" si="1"/>
        <v>504.38</v>
      </c>
      <c r="N22" s="74">
        <f t="shared" si="1"/>
        <v>142.60000000000002</v>
      </c>
      <c r="O22" s="74">
        <f t="shared" si="1"/>
        <v>746.68999999999994</v>
      </c>
      <c r="P22" s="74">
        <f t="shared" si="1"/>
        <v>6.3899999999999988</v>
      </c>
      <c r="Q22" s="4"/>
      <c r="R22" s="6"/>
    </row>
    <row r="23" spans="1:18" s="1" customFormat="1" ht="31.5" customHeight="1">
      <c r="B23" s="72"/>
      <c r="C23" s="89" t="s">
        <v>104</v>
      </c>
      <c r="D23" s="74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4"/>
      <c r="R23" s="6"/>
    </row>
    <row r="24" spans="1:18" s="23" customFormat="1" ht="42.75" customHeight="1">
      <c r="B24" s="54" t="s">
        <v>91</v>
      </c>
      <c r="C24" s="80" t="s">
        <v>113</v>
      </c>
      <c r="D24" s="61">
        <v>100</v>
      </c>
      <c r="E24" s="47">
        <v>2.1</v>
      </c>
      <c r="F24" s="47">
        <v>2.19</v>
      </c>
      <c r="G24" s="47">
        <v>14.1</v>
      </c>
      <c r="H24" s="47">
        <v>113</v>
      </c>
      <c r="I24" s="47">
        <v>0.3</v>
      </c>
      <c r="J24" s="47">
        <v>0.85</v>
      </c>
      <c r="K24" s="47">
        <v>0.03</v>
      </c>
      <c r="L24" s="47">
        <v>0.8</v>
      </c>
      <c r="M24" s="47">
        <v>18.75</v>
      </c>
      <c r="N24" s="47">
        <v>28.1</v>
      </c>
      <c r="O24" s="47">
        <v>187.5</v>
      </c>
      <c r="P24" s="47">
        <v>0.01</v>
      </c>
      <c r="Q24" s="131"/>
      <c r="R24" s="22"/>
    </row>
    <row r="25" spans="1:18" s="28" customFormat="1" ht="48.75" customHeight="1">
      <c r="B25" s="70" t="s">
        <v>92</v>
      </c>
      <c r="C25" s="71" t="s">
        <v>114</v>
      </c>
      <c r="D25" s="69">
        <v>200</v>
      </c>
      <c r="E25" s="48">
        <v>1.5</v>
      </c>
      <c r="F25" s="48">
        <v>0</v>
      </c>
      <c r="G25" s="48">
        <v>15.6</v>
      </c>
      <c r="H25" s="48">
        <v>122</v>
      </c>
      <c r="I25" s="52">
        <v>0</v>
      </c>
      <c r="J25" s="52">
        <v>0</v>
      </c>
      <c r="K25" s="52">
        <v>0</v>
      </c>
      <c r="L25" s="52">
        <v>0</v>
      </c>
      <c r="M25" s="52">
        <v>1</v>
      </c>
      <c r="N25" s="52">
        <v>0</v>
      </c>
      <c r="O25" s="52">
        <v>0</v>
      </c>
      <c r="P25" s="52">
        <v>0.1</v>
      </c>
      <c r="Q25" s="2"/>
      <c r="R25" s="27"/>
    </row>
    <row r="26" spans="1:18" s="1" customFormat="1">
      <c r="B26" s="72"/>
      <c r="C26" s="89" t="s">
        <v>181</v>
      </c>
      <c r="D26" s="74">
        <f>SUM(D24:D25)</f>
        <v>300</v>
      </c>
      <c r="E26" s="74">
        <f t="shared" ref="E26:P26" si="2">SUM(E24:E25)</f>
        <v>3.6</v>
      </c>
      <c r="F26" s="74">
        <f t="shared" si="2"/>
        <v>2.19</v>
      </c>
      <c r="G26" s="74">
        <f t="shared" si="2"/>
        <v>29.7</v>
      </c>
      <c r="H26" s="74">
        <f t="shared" si="2"/>
        <v>235</v>
      </c>
      <c r="I26" s="74">
        <f t="shared" si="2"/>
        <v>0.3</v>
      </c>
      <c r="J26" s="74">
        <f t="shared" si="2"/>
        <v>0.85</v>
      </c>
      <c r="K26" s="74">
        <f t="shared" si="2"/>
        <v>0.03</v>
      </c>
      <c r="L26" s="74">
        <f t="shared" si="2"/>
        <v>0.8</v>
      </c>
      <c r="M26" s="74">
        <f t="shared" si="2"/>
        <v>19.75</v>
      </c>
      <c r="N26" s="74">
        <f t="shared" si="2"/>
        <v>28.1</v>
      </c>
      <c r="O26" s="74">
        <f t="shared" si="2"/>
        <v>187.5</v>
      </c>
      <c r="P26" s="74">
        <f t="shared" si="2"/>
        <v>0.11</v>
      </c>
    </row>
    <row r="27" spans="1:18" s="130" customFormat="1" ht="15" customHeight="1">
      <c r="B27" s="60"/>
      <c r="C27" s="89" t="s">
        <v>18</v>
      </c>
      <c r="D27" s="69"/>
      <c r="E27" s="78">
        <f t="shared" ref="E27:P27" si="3">SUM(E12+E22+E26)</f>
        <v>59.510000000000012</v>
      </c>
      <c r="F27" s="78">
        <f t="shared" si="3"/>
        <v>58.239999999999995</v>
      </c>
      <c r="G27" s="78">
        <f t="shared" si="3"/>
        <v>180.45999999999998</v>
      </c>
      <c r="H27" s="78">
        <f t="shared" si="3"/>
        <v>1686.5900000000001</v>
      </c>
      <c r="I27" s="78">
        <f t="shared" si="3"/>
        <v>0.86499999999999999</v>
      </c>
      <c r="J27" s="78">
        <f t="shared" si="3"/>
        <v>52.550000000000004</v>
      </c>
      <c r="K27" s="78">
        <f t="shared" si="3"/>
        <v>0.96700000000000008</v>
      </c>
      <c r="L27" s="78">
        <f t="shared" si="3"/>
        <v>8.8000000000000007</v>
      </c>
      <c r="M27" s="78">
        <f t="shared" si="3"/>
        <v>668.03</v>
      </c>
      <c r="N27" s="78">
        <f t="shared" si="3"/>
        <v>222.87</v>
      </c>
      <c r="O27" s="78">
        <f t="shared" si="3"/>
        <v>1167.75</v>
      </c>
      <c r="P27" s="78">
        <f t="shared" si="3"/>
        <v>8.1199999999999974</v>
      </c>
    </row>
  </sheetData>
  <mergeCells count="9">
    <mergeCell ref="H2:H5"/>
    <mergeCell ref="I2:L4"/>
    <mergeCell ref="M2:P4"/>
    <mergeCell ref="B2:B5"/>
    <mergeCell ref="C2:C5"/>
    <mergeCell ref="D2:D5"/>
    <mergeCell ref="E2:E5"/>
    <mergeCell ref="F2:F5"/>
    <mergeCell ref="G2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1:R27"/>
  <sheetViews>
    <sheetView topLeftCell="A4" workbookViewId="0">
      <selection activeCell="I10" sqref="I10"/>
    </sheetView>
  </sheetViews>
  <sheetFormatPr defaultRowHeight="14.4"/>
  <cols>
    <col min="1" max="1" width="2.77734375" customWidth="1"/>
    <col min="2" max="2" width="15" customWidth="1"/>
    <col min="3" max="3" width="33.5546875" customWidth="1"/>
  </cols>
  <sheetData>
    <row r="1" spans="2:18" s="130" customFormat="1" ht="30" customHeight="1">
      <c r="B1" s="156" t="s">
        <v>19</v>
      </c>
      <c r="C1" s="156" t="s">
        <v>139</v>
      </c>
      <c r="D1" s="156" t="s">
        <v>1</v>
      </c>
      <c r="E1" s="156" t="s">
        <v>2</v>
      </c>
      <c r="F1" s="156" t="s">
        <v>3</v>
      </c>
      <c r="G1" s="156" t="s">
        <v>4</v>
      </c>
      <c r="H1" s="156" t="s">
        <v>5</v>
      </c>
      <c r="I1" s="159" t="s">
        <v>6</v>
      </c>
      <c r="J1" s="159"/>
      <c r="K1" s="159"/>
      <c r="L1" s="159"/>
      <c r="M1" s="159" t="s">
        <v>7</v>
      </c>
      <c r="N1" s="159"/>
      <c r="O1" s="159"/>
      <c r="P1" s="159"/>
      <c r="R1" s="7"/>
    </row>
    <row r="2" spans="2:18" s="130" customFormat="1" ht="3" customHeight="1">
      <c r="B2" s="157"/>
      <c r="C2" s="157"/>
      <c r="D2" s="157"/>
      <c r="E2" s="157"/>
      <c r="F2" s="157"/>
      <c r="G2" s="157"/>
      <c r="H2" s="157"/>
      <c r="I2" s="159"/>
      <c r="J2" s="159"/>
      <c r="K2" s="159"/>
      <c r="L2" s="159"/>
      <c r="M2" s="159"/>
      <c r="N2" s="159"/>
      <c r="O2" s="159"/>
      <c r="P2" s="159"/>
      <c r="R2" s="7"/>
    </row>
    <row r="3" spans="2:18" s="130" customFormat="1" ht="15" hidden="1" customHeight="1">
      <c r="B3" s="157"/>
      <c r="C3" s="157"/>
      <c r="D3" s="157"/>
      <c r="E3" s="157"/>
      <c r="F3" s="157"/>
      <c r="G3" s="157"/>
      <c r="H3" s="157"/>
      <c r="I3" s="159"/>
      <c r="J3" s="159"/>
      <c r="K3" s="159"/>
      <c r="L3" s="159"/>
      <c r="M3" s="159"/>
      <c r="N3" s="159"/>
      <c r="O3" s="159"/>
      <c r="P3" s="159"/>
      <c r="R3" s="7"/>
    </row>
    <row r="4" spans="2:18" s="130" customFormat="1">
      <c r="B4" s="158"/>
      <c r="C4" s="158"/>
      <c r="D4" s="158"/>
      <c r="E4" s="158"/>
      <c r="F4" s="158"/>
      <c r="G4" s="158"/>
      <c r="H4" s="158"/>
      <c r="I4" s="155" t="s">
        <v>8</v>
      </c>
      <c r="J4" s="155" t="s">
        <v>9</v>
      </c>
      <c r="K4" s="155" t="s">
        <v>10</v>
      </c>
      <c r="L4" s="155" t="s">
        <v>11</v>
      </c>
      <c r="M4" s="155" t="s">
        <v>12</v>
      </c>
      <c r="N4" s="155" t="s">
        <v>13</v>
      </c>
      <c r="O4" s="155" t="s">
        <v>14</v>
      </c>
      <c r="P4" s="155" t="s">
        <v>15</v>
      </c>
      <c r="Q4" s="3"/>
      <c r="R4" s="7"/>
    </row>
    <row r="5" spans="2:18" s="130" customFormat="1">
      <c r="B5" s="58" t="s">
        <v>64</v>
      </c>
      <c r="C5" s="58" t="s">
        <v>21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7"/>
    </row>
    <row r="6" spans="2:18" s="19" customFormat="1" ht="18.75" customHeight="1">
      <c r="B6" s="54" t="s">
        <v>85</v>
      </c>
      <c r="C6" s="80" t="s">
        <v>129</v>
      </c>
      <c r="D6" s="61">
        <v>100</v>
      </c>
      <c r="E6" s="47">
        <v>0.6</v>
      </c>
      <c r="F6" s="47">
        <v>0.6</v>
      </c>
      <c r="G6" s="47">
        <v>14.7</v>
      </c>
      <c r="H6" s="47">
        <v>70.5</v>
      </c>
      <c r="I6" s="47">
        <v>1.4999999999999999E-2</v>
      </c>
      <c r="J6" s="47">
        <v>15</v>
      </c>
      <c r="K6" s="47">
        <v>0.01</v>
      </c>
      <c r="L6" s="47">
        <v>0.5</v>
      </c>
      <c r="M6" s="47">
        <v>24</v>
      </c>
      <c r="N6" s="47">
        <v>13.5</v>
      </c>
      <c r="O6" s="47">
        <v>0.03</v>
      </c>
      <c r="P6" s="47">
        <v>0.05</v>
      </c>
      <c r="Q6" s="131"/>
      <c r="R6" s="134"/>
    </row>
    <row r="7" spans="2:18" s="19" customFormat="1" ht="30.75" customHeight="1">
      <c r="B7" s="54" t="s">
        <v>86</v>
      </c>
      <c r="C7" s="80" t="s">
        <v>125</v>
      </c>
      <c r="D7" s="61">
        <v>150</v>
      </c>
      <c r="E7" s="47">
        <v>8.5</v>
      </c>
      <c r="F7" s="47">
        <v>4.4000000000000004</v>
      </c>
      <c r="G7" s="47">
        <v>20.94</v>
      </c>
      <c r="H7" s="47">
        <v>203.2</v>
      </c>
      <c r="I7" s="47">
        <v>0.02</v>
      </c>
      <c r="J7" s="47">
        <v>2.5</v>
      </c>
      <c r="K7" s="47">
        <v>0.02</v>
      </c>
      <c r="L7" s="47">
        <v>0.5</v>
      </c>
      <c r="M7" s="47">
        <v>83.1</v>
      </c>
      <c r="N7" s="47">
        <v>33.31</v>
      </c>
      <c r="O7" s="47">
        <v>338.98</v>
      </c>
      <c r="P7" s="47">
        <v>0.05</v>
      </c>
      <c r="Q7" s="11"/>
    </row>
    <row r="8" spans="2:18" s="19" customFormat="1" ht="18.75" customHeight="1">
      <c r="B8" s="54" t="s">
        <v>87</v>
      </c>
      <c r="C8" s="80" t="s">
        <v>126</v>
      </c>
      <c r="D8" s="69">
        <v>20</v>
      </c>
      <c r="E8" s="69">
        <v>1.44</v>
      </c>
      <c r="F8" s="69">
        <v>1.7</v>
      </c>
      <c r="G8" s="69">
        <v>11.1</v>
      </c>
      <c r="H8" s="69">
        <v>65.599999999999994</v>
      </c>
      <c r="I8" s="69">
        <v>0.01</v>
      </c>
      <c r="J8" s="69">
        <v>0.2</v>
      </c>
      <c r="K8" s="69">
        <v>0.01</v>
      </c>
      <c r="L8" s="69">
        <v>0.5</v>
      </c>
      <c r="M8" s="69">
        <v>61.4</v>
      </c>
      <c r="N8" s="69">
        <v>6.8</v>
      </c>
      <c r="O8" s="69">
        <v>43.8</v>
      </c>
      <c r="P8" s="69">
        <v>0.01</v>
      </c>
      <c r="Q8" s="131"/>
    </row>
    <row r="9" spans="2:18" s="19" customFormat="1" ht="21" customHeight="1">
      <c r="B9" s="54" t="s">
        <v>72</v>
      </c>
      <c r="C9" s="80" t="s">
        <v>17</v>
      </c>
      <c r="D9" s="69">
        <v>200</v>
      </c>
      <c r="E9" s="69">
        <v>0.12</v>
      </c>
      <c r="F9" s="69">
        <v>0</v>
      </c>
      <c r="G9" s="69">
        <v>12.04</v>
      </c>
      <c r="H9" s="69">
        <v>48.64</v>
      </c>
      <c r="I9" s="69">
        <v>0.04</v>
      </c>
      <c r="J9" s="69">
        <v>0</v>
      </c>
      <c r="K9" s="69">
        <v>0</v>
      </c>
      <c r="L9" s="69">
        <v>0</v>
      </c>
      <c r="M9" s="69">
        <v>16.5</v>
      </c>
      <c r="N9" s="69">
        <v>3</v>
      </c>
      <c r="O9" s="69">
        <v>12.6</v>
      </c>
      <c r="P9" s="93">
        <v>2</v>
      </c>
      <c r="Q9" s="131"/>
    </row>
    <row r="10" spans="2:18" s="19" customFormat="1" ht="29.25" customHeight="1">
      <c r="B10" s="99" t="s">
        <v>130</v>
      </c>
      <c r="C10" s="51" t="s">
        <v>22</v>
      </c>
      <c r="D10" s="52">
        <v>20</v>
      </c>
      <c r="E10" s="52">
        <v>1.52</v>
      </c>
      <c r="F10" s="52">
        <v>0.16</v>
      </c>
      <c r="G10" s="52">
        <v>9.84</v>
      </c>
      <c r="H10" s="52">
        <v>47</v>
      </c>
      <c r="I10" s="52">
        <v>0.01</v>
      </c>
      <c r="J10" s="52">
        <v>0</v>
      </c>
      <c r="K10" s="52">
        <v>0</v>
      </c>
      <c r="L10" s="52">
        <v>0</v>
      </c>
      <c r="M10" s="52">
        <v>4</v>
      </c>
      <c r="N10" s="52">
        <v>2.8</v>
      </c>
      <c r="O10" s="52">
        <v>2.56</v>
      </c>
      <c r="P10" s="53">
        <v>0.5</v>
      </c>
      <c r="Q10" s="131"/>
      <c r="R10" s="134"/>
    </row>
    <row r="11" spans="2:18" s="19" customFormat="1" ht="33" customHeight="1">
      <c r="B11" s="50" t="s">
        <v>131</v>
      </c>
      <c r="C11" s="86" t="s">
        <v>75</v>
      </c>
      <c r="D11" s="52">
        <v>20</v>
      </c>
      <c r="E11" s="52">
        <v>2.3199999999999998</v>
      </c>
      <c r="F11" s="52">
        <v>0.24</v>
      </c>
      <c r="G11" s="52">
        <v>6.4</v>
      </c>
      <c r="H11" s="52">
        <v>36.200000000000003</v>
      </c>
      <c r="I11" s="52">
        <v>0.03</v>
      </c>
      <c r="J11" s="52">
        <v>0</v>
      </c>
      <c r="K11" s="52">
        <v>0</v>
      </c>
      <c r="L11" s="52">
        <v>0</v>
      </c>
      <c r="M11" s="52">
        <v>7</v>
      </c>
      <c r="N11" s="52">
        <v>9.4</v>
      </c>
      <c r="O11" s="52">
        <v>31.6</v>
      </c>
      <c r="P11" s="53">
        <v>0.05</v>
      </c>
      <c r="Q11" s="131"/>
      <c r="R11" s="134"/>
    </row>
    <row r="12" spans="2:18" s="17" customFormat="1" ht="18.75" customHeight="1">
      <c r="B12" s="62"/>
      <c r="C12" s="55" t="s">
        <v>142</v>
      </c>
      <c r="D12" s="52">
        <f>SUM(D6:D11)</f>
        <v>510</v>
      </c>
      <c r="E12" s="94">
        <f t="shared" ref="E12:P12" si="0">SUM(E6:E11)</f>
        <v>14.499999999999998</v>
      </c>
      <c r="F12" s="94">
        <f t="shared" si="0"/>
        <v>7.1000000000000005</v>
      </c>
      <c r="G12" s="94">
        <f t="shared" si="0"/>
        <v>75.02000000000001</v>
      </c>
      <c r="H12" s="94">
        <f t="shared" si="0"/>
        <v>471.13999999999993</v>
      </c>
      <c r="I12" s="94">
        <f t="shared" si="0"/>
        <v>0.125</v>
      </c>
      <c r="J12" s="94">
        <f t="shared" si="0"/>
        <v>17.7</v>
      </c>
      <c r="K12" s="94">
        <f t="shared" si="0"/>
        <v>0.04</v>
      </c>
      <c r="L12" s="94">
        <f t="shared" si="0"/>
        <v>1.5</v>
      </c>
      <c r="M12" s="94">
        <f t="shared" si="0"/>
        <v>196</v>
      </c>
      <c r="N12" s="94">
        <f t="shared" si="0"/>
        <v>68.81</v>
      </c>
      <c r="O12" s="94">
        <f t="shared" si="0"/>
        <v>429.57000000000005</v>
      </c>
      <c r="P12" s="94">
        <f t="shared" si="0"/>
        <v>2.6599999999999997</v>
      </c>
      <c r="Q12" s="21"/>
      <c r="R12" s="18"/>
    </row>
    <row r="13" spans="2:18" s="17" customFormat="1">
      <c r="B13" s="95"/>
      <c r="C13" s="96" t="s">
        <v>20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R13" s="18"/>
    </row>
    <row r="14" spans="2:18" s="19" customFormat="1">
      <c r="B14" s="123" t="s">
        <v>61</v>
      </c>
      <c r="C14" s="123" t="s">
        <v>60</v>
      </c>
      <c r="D14" s="125">
        <v>60</v>
      </c>
      <c r="E14" s="125">
        <v>2.74</v>
      </c>
      <c r="F14" s="125">
        <v>7.08</v>
      </c>
      <c r="G14" s="125">
        <v>9.58</v>
      </c>
      <c r="H14" s="125">
        <v>112.93</v>
      </c>
      <c r="I14" s="125">
        <v>0.08</v>
      </c>
      <c r="J14" s="125">
        <v>3.38</v>
      </c>
      <c r="K14" s="125">
        <v>0.15</v>
      </c>
      <c r="L14" s="125">
        <v>0.08</v>
      </c>
      <c r="M14" s="125">
        <v>19.61</v>
      </c>
      <c r="N14" s="125">
        <v>24.18</v>
      </c>
      <c r="O14" s="125">
        <v>65.36</v>
      </c>
      <c r="P14" s="125">
        <v>0.9</v>
      </c>
      <c r="R14" s="134"/>
    </row>
    <row r="15" spans="2:18" s="17" customFormat="1" ht="32.25" customHeight="1">
      <c r="B15" s="62" t="s">
        <v>152</v>
      </c>
      <c r="C15" s="63" t="s">
        <v>164</v>
      </c>
      <c r="D15" s="64">
        <v>210</v>
      </c>
      <c r="E15" s="65">
        <v>22.58</v>
      </c>
      <c r="F15" s="65">
        <v>3.88</v>
      </c>
      <c r="G15" s="65">
        <v>10.92</v>
      </c>
      <c r="H15" s="65">
        <v>118.4</v>
      </c>
      <c r="I15" s="65">
        <v>0.06</v>
      </c>
      <c r="J15" s="65">
        <v>2</v>
      </c>
      <c r="K15" s="65">
        <v>0.1</v>
      </c>
      <c r="L15" s="65">
        <v>0.1</v>
      </c>
      <c r="M15" s="65">
        <v>45.2</v>
      </c>
      <c r="N15" s="65">
        <v>15.5</v>
      </c>
      <c r="O15" s="65">
        <v>54.6</v>
      </c>
      <c r="P15" s="65">
        <v>0.2</v>
      </c>
      <c r="Q15" s="12"/>
      <c r="R15" s="18"/>
    </row>
    <row r="16" spans="2:18" s="19" customFormat="1" ht="33" customHeight="1">
      <c r="B16" s="54" t="s">
        <v>58</v>
      </c>
      <c r="C16" s="80" t="s">
        <v>59</v>
      </c>
      <c r="D16" s="109">
        <v>90</v>
      </c>
      <c r="E16" s="137">
        <v>9.33</v>
      </c>
      <c r="F16" s="137">
        <v>7.6</v>
      </c>
      <c r="G16" s="137">
        <v>5.33</v>
      </c>
      <c r="H16" s="137">
        <v>313.8</v>
      </c>
      <c r="I16" s="137">
        <v>0</v>
      </c>
      <c r="J16" s="137">
        <v>0.66666666666666674</v>
      </c>
      <c r="K16" s="137">
        <v>0</v>
      </c>
      <c r="L16" s="137">
        <v>0</v>
      </c>
      <c r="M16" s="137">
        <v>5.5833333333333339</v>
      </c>
      <c r="N16" s="137">
        <v>2.5833333333333335</v>
      </c>
      <c r="O16" s="137">
        <v>11.416666666666666</v>
      </c>
      <c r="P16" s="137">
        <v>0.16666666666666669</v>
      </c>
      <c r="Q16" s="42"/>
      <c r="R16" s="134"/>
    </row>
    <row r="17" spans="2:18" s="19" customFormat="1" ht="15" customHeight="1">
      <c r="B17" s="54" t="s">
        <v>96</v>
      </c>
      <c r="C17" s="80" t="s">
        <v>123</v>
      </c>
      <c r="D17" s="69">
        <v>150</v>
      </c>
      <c r="E17" s="69">
        <v>3.3</v>
      </c>
      <c r="F17" s="69">
        <v>0.75</v>
      </c>
      <c r="G17" s="69">
        <v>37.35</v>
      </c>
      <c r="H17" s="69">
        <v>174.8</v>
      </c>
      <c r="I17" s="69">
        <v>1.23</v>
      </c>
      <c r="J17" s="69">
        <v>0.6</v>
      </c>
      <c r="K17" s="69">
        <v>2.8</v>
      </c>
      <c r="L17" s="69">
        <v>0.9</v>
      </c>
      <c r="M17" s="69">
        <v>89.1</v>
      </c>
      <c r="N17" s="69">
        <v>33.299999999999997</v>
      </c>
      <c r="O17" s="69">
        <v>138.9</v>
      </c>
      <c r="P17" s="69">
        <v>7.0000000000000007E-2</v>
      </c>
      <c r="Q17" s="131"/>
      <c r="R17" s="134"/>
    </row>
    <row r="18" spans="2:18" s="19" customFormat="1" ht="32.25" customHeight="1">
      <c r="B18" s="99">
        <v>631</v>
      </c>
      <c r="C18" s="71" t="s">
        <v>111</v>
      </c>
      <c r="D18" s="48">
        <v>200</v>
      </c>
      <c r="E18" s="48">
        <v>0.2</v>
      </c>
      <c r="F18" s="48">
        <v>0</v>
      </c>
      <c r="G18" s="48">
        <v>25.6</v>
      </c>
      <c r="H18" s="48">
        <v>132</v>
      </c>
      <c r="I18" s="48">
        <v>0.05</v>
      </c>
      <c r="J18" s="48">
        <v>10</v>
      </c>
      <c r="K18" s="48">
        <v>0.01</v>
      </c>
      <c r="L18" s="48">
        <v>0.2</v>
      </c>
      <c r="M18" s="48">
        <v>36.5</v>
      </c>
      <c r="N18" s="48">
        <v>10.199999999999999</v>
      </c>
      <c r="O18" s="48">
        <v>30.6</v>
      </c>
      <c r="P18" s="48">
        <v>1.5</v>
      </c>
      <c r="Q18" s="39"/>
      <c r="R18" s="134"/>
    </row>
    <row r="19" spans="2:18" s="19" customFormat="1" ht="29.25" customHeight="1">
      <c r="B19" s="99" t="s">
        <v>130</v>
      </c>
      <c r="C19" s="51" t="s">
        <v>22</v>
      </c>
      <c r="D19" s="52">
        <v>20</v>
      </c>
      <c r="E19" s="52">
        <v>1.52</v>
      </c>
      <c r="F19" s="52">
        <v>0.16</v>
      </c>
      <c r="G19" s="52">
        <v>9.84</v>
      </c>
      <c r="H19" s="52">
        <v>47</v>
      </c>
      <c r="I19" s="52">
        <v>0.01</v>
      </c>
      <c r="J19" s="52">
        <v>0</v>
      </c>
      <c r="K19" s="52">
        <v>0</v>
      </c>
      <c r="L19" s="52">
        <v>0</v>
      </c>
      <c r="M19" s="52">
        <v>4</v>
      </c>
      <c r="N19" s="52">
        <v>2.8</v>
      </c>
      <c r="O19" s="52">
        <v>2.56</v>
      </c>
      <c r="P19" s="53">
        <v>0.5</v>
      </c>
      <c r="Q19" s="131"/>
      <c r="R19" s="134"/>
    </row>
    <row r="20" spans="2:18" s="19" customFormat="1" ht="33" customHeight="1">
      <c r="B20" s="50" t="s">
        <v>131</v>
      </c>
      <c r="C20" s="86" t="s">
        <v>75</v>
      </c>
      <c r="D20" s="52">
        <v>20</v>
      </c>
      <c r="E20" s="52">
        <v>2.3199999999999998</v>
      </c>
      <c r="F20" s="52">
        <v>0.24</v>
      </c>
      <c r="G20" s="52">
        <v>6.4</v>
      </c>
      <c r="H20" s="52">
        <v>36.200000000000003</v>
      </c>
      <c r="I20" s="52">
        <v>0.03</v>
      </c>
      <c r="J20" s="52">
        <v>0</v>
      </c>
      <c r="K20" s="52">
        <v>0</v>
      </c>
      <c r="L20" s="52">
        <v>0</v>
      </c>
      <c r="M20" s="52">
        <v>7</v>
      </c>
      <c r="N20" s="52">
        <v>9.4</v>
      </c>
      <c r="O20" s="52">
        <v>31.6</v>
      </c>
      <c r="P20" s="53">
        <v>0.05</v>
      </c>
      <c r="Q20" s="131"/>
      <c r="R20" s="134"/>
    </row>
    <row r="21" spans="2:18" s="19" customFormat="1" ht="18.75" customHeight="1">
      <c r="B21" s="54" t="s">
        <v>169</v>
      </c>
      <c r="C21" s="77" t="s">
        <v>99</v>
      </c>
      <c r="D21" s="61">
        <v>95</v>
      </c>
      <c r="E21" s="47">
        <v>1.66</v>
      </c>
      <c r="F21" s="47">
        <v>2.5</v>
      </c>
      <c r="G21" s="47">
        <v>9.8000000000000007</v>
      </c>
      <c r="H21" s="47">
        <v>61.4</v>
      </c>
      <c r="I21" s="47">
        <v>0.02</v>
      </c>
      <c r="J21" s="47">
        <v>0.25</v>
      </c>
      <c r="K21" s="47">
        <v>0.01</v>
      </c>
      <c r="L21" s="47">
        <v>0</v>
      </c>
      <c r="M21" s="47">
        <v>2.7</v>
      </c>
      <c r="N21" s="47">
        <v>5.0000000000000001E-3</v>
      </c>
      <c r="O21" s="47">
        <v>1E-3</v>
      </c>
      <c r="P21" s="47">
        <v>5.0000000000000001E-4</v>
      </c>
      <c r="Q21" s="131"/>
      <c r="R21" s="134"/>
    </row>
    <row r="22" spans="2:18" s="1" customFormat="1">
      <c r="B22" s="72"/>
      <c r="C22" s="89" t="s">
        <v>143</v>
      </c>
      <c r="D22" s="74">
        <f t="shared" ref="D22:P22" si="1">SUM(D14:D21)</f>
        <v>845</v>
      </c>
      <c r="E22" s="74">
        <f t="shared" si="1"/>
        <v>43.65</v>
      </c>
      <c r="F22" s="74">
        <f t="shared" si="1"/>
        <v>22.21</v>
      </c>
      <c r="G22" s="74">
        <f t="shared" si="1"/>
        <v>114.82000000000001</v>
      </c>
      <c r="H22" s="74">
        <f t="shared" si="1"/>
        <v>996.53000000000009</v>
      </c>
      <c r="I22" s="74">
        <f t="shared" si="1"/>
        <v>1.4800000000000002</v>
      </c>
      <c r="J22" s="74">
        <f t="shared" si="1"/>
        <v>16.896666666666668</v>
      </c>
      <c r="K22" s="74">
        <f t="shared" si="1"/>
        <v>3.0699999999999994</v>
      </c>
      <c r="L22" s="74">
        <f t="shared" si="1"/>
        <v>1.28</v>
      </c>
      <c r="M22" s="74">
        <f t="shared" si="1"/>
        <v>209.69333333333333</v>
      </c>
      <c r="N22" s="74">
        <f t="shared" si="1"/>
        <v>97.968333333333334</v>
      </c>
      <c r="O22" s="74">
        <f t="shared" si="1"/>
        <v>335.03766666666667</v>
      </c>
      <c r="P22" s="74">
        <f t="shared" si="1"/>
        <v>3.3871666666666669</v>
      </c>
      <c r="Q22" s="5"/>
      <c r="R22" s="6"/>
    </row>
    <row r="23" spans="2:18" s="1" customFormat="1">
      <c r="B23" s="72"/>
      <c r="C23" s="89" t="s">
        <v>104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5"/>
      <c r="R23" s="6"/>
    </row>
    <row r="24" spans="2:18" s="19" customFormat="1" ht="18.75" customHeight="1">
      <c r="B24" s="54" t="s">
        <v>68</v>
      </c>
      <c r="C24" s="80" t="s">
        <v>99</v>
      </c>
      <c r="D24" s="61">
        <v>200</v>
      </c>
      <c r="E24" s="47">
        <v>5</v>
      </c>
      <c r="F24" s="47">
        <v>3.1</v>
      </c>
      <c r="G24" s="47">
        <v>15.8</v>
      </c>
      <c r="H24" s="47">
        <v>100</v>
      </c>
      <c r="I24" s="47">
        <v>0.2</v>
      </c>
      <c r="J24" s="47">
        <v>1.1000000000000001</v>
      </c>
      <c r="K24" s="47">
        <v>0.03</v>
      </c>
      <c r="L24" s="47">
        <v>0</v>
      </c>
      <c r="M24" s="47">
        <v>5.8</v>
      </c>
      <c r="N24" s="47">
        <v>0.01</v>
      </c>
      <c r="O24" s="47">
        <v>2E-3</v>
      </c>
      <c r="P24" s="47">
        <v>1E-3</v>
      </c>
      <c r="Q24" s="131"/>
      <c r="R24" s="134"/>
    </row>
    <row r="25" spans="2:18" s="19" customFormat="1" ht="30.75" customHeight="1">
      <c r="B25" s="54" t="s">
        <v>90</v>
      </c>
      <c r="C25" s="80" t="s">
        <v>100</v>
      </c>
      <c r="D25" s="61">
        <v>100</v>
      </c>
      <c r="E25" s="47">
        <v>4.24</v>
      </c>
      <c r="F25" s="47">
        <v>2.5</v>
      </c>
      <c r="G25" s="47">
        <v>21.1</v>
      </c>
      <c r="H25" s="47">
        <v>135</v>
      </c>
      <c r="I25" s="47">
        <v>5.6250000000000001E-2</v>
      </c>
      <c r="J25" s="47">
        <v>6.7500000000000004E-2</v>
      </c>
      <c r="K25" s="47">
        <v>0.02</v>
      </c>
      <c r="L25" s="47">
        <v>1.5</v>
      </c>
      <c r="M25" s="47">
        <v>7.035000000000001</v>
      </c>
      <c r="N25" s="47">
        <v>6.3525</v>
      </c>
      <c r="O25" s="47">
        <v>30.6</v>
      </c>
      <c r="P25" s="47">
        <v>0.08</v>
      </c>
      <c r="Q25" s="11"/>
    </row>
    <row r="26" spans="2:18" s="1" customFormat="1">
      <c r="B26" s="73"/>
      <c r="C26" s="73" t="s">
        <v>181</v>
      </c>
      <c r="D26" s="74">
        <f>SUM(D24:D25)</f>
        <v>300</v>
      </c>
      <c r="E26" s="74">
        <f t="shared" ref="E26:P26" si="2">SUM(E24:E25)</f>
        <v>9.24</v>
      </c>
      <c r="F26" s="74">
        <f t="shared" si="2"/>
        <v>5.6</v>
      </c>
      <c r="G26" s="74">
        <f t="shared" si="2"/>
        <v>36.900000000000006</v>
      </c>
      <c r="H26" s="74">
        <f t="shared" si="2"/>
        <v>235</v>
      </c>
      <c r="I26" s="74">
        <f t="shared" si="2"/>
        <v>0.25625000000000003</v>
      </c>
      <c r="J26" s="74">
        <f t="shared" si="2"/>
        <v>1.1675</v>
      </c>
      <c r="K26" s="74">
        <f t="shared" si="2"/>
        <v>0.05</v>
      </c>
      <c r="L26" s="74">
        <f t="shared" si="2"/>
        <v>1.5</v>
      </c>
      <c r="M26" s="74">
        <f t="shared" si="2"/>
        <v>12.835000000000001</v>
      </c>
      <c r="N26" s="74">
        <f t="shared" si="2"/>
        <v>6.3624999999999998</v>
      </c>
      <c r="O26" s="74">
        <f t="shared" si="2"/>
        <v>30.602</v>
      </c>
      <c r="P26" s="74">
        <f t="shared" si="2"/>
        <v>8.1000000000000003E-2</v>
      </c>
      <c r="R26" s="6"/>
    </row>
    <row r="27" spans="2:18" s="130" customFormat="1" ht="15" customHeight="1">
      <c r="B27" s="60"/>
      <c r="C27" s="73" t="s">
        <v>18</v>
      </c>
      <c r="D27" s="69"/>
      <c r="E27" s="78">
        <f t="shared" ref="E27:P27" si="3">SUM(E12+E22+E26)</f>
        <v>67.39</v>
      </c>
      <c r="F27" s="78">
        <f t="shared" si="3"/>
        <v>34.910000000000004</v>
      </c>
      <c r="G27" s="78">
        <f t="shared" si="3"/>
        <v>226.74000000000004</v>
      </c>
      <c r="H27" s="78">
        <f t="shared" si="3"/>
        <v>1702.67</v>
      </c>
      <c r="I27" s="78">
        <f t="shared" si="3"/>
        <v>1.8612500000000003</v>
      </c>
      <c r="J27" s="78">
        <f t="shared" si="3"/>
        <v>35.764166666666661</v>
      </c>
      <c r="K27" s="78">
        <f t="shared" si="3"/>
        <v>3.1599999999999993</v>
      </c>
      <c r="L27" s="78">
        <f t="shared" si="3"/>
        <v>4.28</v>
      </c>
      <c r="M27" s="78">
        <f t="shared" si="3"/>
        <v>418.52833333333331</v>
      </c>
      <c r="N27" s="78">
        <f t="shared" si="3"/>
        <v>173.14083333333335</v>
      </c>
      <c r="O27" s="78">
        <f t="shared" si="3"/>
        <v>795.20966666666675</v>
      </c>
      <c r="P27" s="78">
        <f t="shared" si="3"/>
        <v>6.128166666666667</v>
      </c>
    </row>
  </sheetData>
  <mergeCells count="9">
    <mergeCell ref="H1:H4"/>
    <mergeCell ref="I1:L3"/>
    <mergeCell ref="M1:P3"/>
    <mergeCell ref="B1:B4"/>
    <mergeCell ref="C1:C4"/>
    <mergeCell ref="D1:D4"/>
    <mergeCell ref="E1:E4"/>
    <mergeCell ref="F1:F4"/>
    <mergeCell ref="G1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4"/>
  <sheetViews>
    <sheetView tabSelected="1" workbookViewId="0">
      <selection activeCell="B21" sqref="B21:B22"/>
    </sheetView>
  </sheetViews>
  <sheetFormatPr defaultRowHeight="14.4"/>
  <cols>
    <col min="1" max="1" width="2" customWidth="1"/>
    <col min="2" max="2" width="11.21875" customWidth="1"/>
    <col min="3" max="3" width="30.21875" customWidth="1"/>
  </cols>
  <sheetData>
    <row r="1" spans="1:18" s="130" customFormat="1" ht="30" customHeight="1">
      <c r="B1" s="156" t="s">
        <v>102</v>
      </c>
      <c r="C1" s="159" t="s">
        <v>0</v>
      </c>
      <c r="D1" s="156" t="s">
        <v>1</v>
      </c>
      <c r="E1" s="156" t="s">
        <v>2</v>
      </c>
      <c r="F1" s="156" t="s">
        <v>3</v>
      </c>
      <c r="G1" s="156" t="s">
        <v>4</v>
      </c>
      <c r="H1" s="156" t="s">
        <v>5</v>
      </c>
      <c r="I1" s="159" t="s">
        <v>6</v>
      </c>
      <c r="J1" s="159"/>
      <c r="K1" s="159"/>
      <c r="L1" s="159"/>
      <c r="M1" s="159" t="s">
        <v>7</v>
      </c>
      <c r="N1" s="159"/>
      <c r="O1" s="159"/>
      <c r="P1" s="159"/>
    </row>
    <row r="2" spans="1:18" s="130" customFormat="1" ht="5.25" customHeight="1">
      <c r="B2" s="157"/>
      <c r="C2" s="159"/>
      <c r="D2" s="157"/>
      <c r="E2" s="157"/>
      <c r="F2" s="157"/>
      <c r="G2" s="157"/>
      <c r="H2" s="157"/>
      <c r="I2" s="159"/>
      <c r="J2" s="159"/>
      <c r="K2" s="159"/>
      <c r="L2" s="159"/>
      <c r="M2" s="159"/>
      <c r="N2" s="159"/>
      <c r="O2" s="159"/>
      <c r="P2" s="159"/>
    </row>
    <row r="3" spans="1:18" s="130" customFormat="1" ht="15" customHeight="1">
      <c r="B3" s="158"/>
      <c r="C3" s="159"/>
      <c r="D3" s="157"/>
      <c r="E3" s="157"/>
      <c r="F3" s="157"/>
      <c r="G3" s="157"/>
      <c r="H3" s="157"/>
      <c r="I3" s="159"/>
      <c r="J3" s="159"/>
      <c r="K3" s="159"/>
      <c r="L3" s="159"/>
      <c r="M3" s="159"/>
      <c r="N3" s="159"/>
      <c r="O3" s="159"/>
      <c r="P3" s="159"/>
    </row>
    <row r="4" spans="1:18" s="130" customFormat="1">
      <c r="B4" s="160" t="s">
        <v>65</v>
      </c>
      <c r="C4" s="161"/>
      <c r="D4" s="158"/>
      <c r="E4" s="158"/>
      <c r="F4" s="158"/>
      <c r="G4" s="158"/>
      <c r="H4" s="158"/>
      <c r="I4" s="155" t="s">
        <v>8</v>
      </c>
      <c r="J4" s="155" t="s">
        <v>9</v>
      </c>
      <c r="K4" s="155" t="s">
        <v>10</v>
      </c>
      <c r="L4" s="155" t="s">
        <v>11</v>
      </c>
      <c r="M4" s="155" t="s">
        <v>12</v>
      </c>
      <c r="N4" s="155" t="s">
        <v>13</v>
      </c>
      <c r="O4" s="155" t="s">
        <v>14</v>
      </c>
      <c r="P4" s="155" t="s">
        <v>15</v>
      </c>
      <c r="Q4" s="131"/>
    </row>
    <row r="5" spans="1:18" s="130" customFormat="1">
      <c r="B5" s="58" t="s">
        <v>63</v>
      </c>
      <c r="C5" s="58" t="s">
        <v>21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60"/>
      <c r="Q5" s="7"/>
    </row>
    <row r="6" spans="1:18" s="19" customFormat="1" ht="63" customHeight="1">
      <c r="B6" s="54" t="s">
        <v>70</v>
      </c>
      <c r="C6" s="80" t="s">
        <v>97</v>
      </c>
      <c r="D6" s="61">
        <v>65</v>
      </c>
      <c r="E6" s="47">
        <v>7.35</v>
      </c>
      <c r="F6" s="47">
        <v>10.15</v>
      </c>
      <c r="G6" s="47">
        <v>13.62</v>
      </c>
      <c r="H6" s="47">
        <v>166.5</v>
      </c>
      <c r="I6" s="47">
        <v>0.1</v>
      </c>
      <c r="J6" s="92">
        <v>0.05</v>
      </c>
      <c r="K6" s="47">
        <v>0.04</v>
      </c>
      <c r="L6" s="47">
        <v>0.5</v>
      </c>
      <c r="M6" s="47">
        <v>168.5</v>
      </c>
      <c r="N6" s="47">
        <v>8.6</v>
      </c>
      <c r="O6" s="47">
        <v>286.5</v>
      </c>
      <c r="P6" s="47">
        <v>0.35</v>
      </c>
      <c r="Q6" s="131"/>
      <c r="R6" s="134"/>
    </row>
    <row r="7" spans="1:18" s="19" customFormat="1" ht="30.75" customHeight="1">
      <c r="B7" s="54" t="s">
        <v>71</v>
      </c>
      <c r="C7" s="80" t="s">
        <v>98</v>
      </c>
      <c r="D7" s="61">
        <v>200</v>
      </c>
      <c r="E7" s="47">
        <v>6.28</v>
      </c>
      <c r="F7" s="47">
        <v>11.82</v>
      </c>
      <c r="G7" s="47">
        <v>26</v>
      </c>
      <c r="H7" s="47">
        <v>254.5</v>
      </c>
      <c r="I7" s="47">
        <v>5.6250000000000001E-2</v>
      </c>
      <c r="J7" s="47">
        <v>0.1</v>
      </c>
      <c r="K7" s="47">
        <v>0.04</v>
      </c>
      <c r="L7" s="47">
        <v>0.9</v>
      </c>
      <c r="M7" s="47">
        <v>189.5</v>
      </c>
      <c r="N7" s="47">
        <v>45.5</v>
      </c>
      <c r="O7" s="47">
        <v>224.1</v>
      </c>
      <c r="P7" s="47">
        <v>0.45</v>
      </c>
      <c r="Q7" s="11"/>
    </row>
    <row r="8" spans="1:18" s="19" customFormat="1" ht="31.5" customHeight="1">
      <c r="B8" s="54" t="s">
        <v>72</v>
      </c>
      <c r="C8" s="80" t="s">
        <v>17</v>
      </c>
      <c r="D8" s="69">
        <v>200</v>
      </c>
      <c r="E8" s="69">
        <v>0.12</v>
      </c>
      <c r="F8" s="69">
        <v>0</v>
      </c>
      <c r="G8" s="69">
        <v>12.04</v>
      </c>
      <c r="H8" s="69">
        <v>48.64</v>
      </c>
      <c r="I8" s="69">
        <v>0.04</v>
      </c>
      <c r="J8" s="69">
        <v>0</v>
      </c>
      <c r="K8" s="69">
        <v>0</v>
      </c>
      <c r="L8" s="69">
        <v>0</v>
      </c>
      <c r="M8" s="69">
        <v>16.5</v>
      </c>
      <c r="N8" s="69">
        <v>3</v>
      </c>
      <c r="O8" s="69">
        <v>12.6</v>
      </c>
      <c r="P8" s="93">
        <v>2</v>
      </c>
      <c r="Q8" s="131"/>
    </row>
    <row r="9" spans="1:18" s="19" customFormat="1" ht="25.5" customHeight="1">
      <c r="B9" s="99" t="s">
        <v>130</v>
      </c>
      <c r="C9" s="71" t="s">
        <v>22</v>
      </c>
      <c r="D9" s="48">
        <v>35</v>
      </c>
      <c r="E9" s="48">
        <v>2.66</v>
      </c>
      <c r="F9" s="48">
        <v>0.28000000000000003</v>
      </c>
      <c r="G9" s="48">
        <v>17.22</v>
      </c>
      <c r="H9" s="48">
        <v>82.25</v>
      </c>
      <c r="I9" s="48">
        <v>0.04</v>
      </c>
      <c r="J9" s="48">
        <v>0</v>
      </c>
      <c r="K9" s="48">
        <v>0</v>
      </c>
      <c r="L9" s="48">
        <v>0.5</v>
      </c>
      <c r="M9" s="48">
        <v>0.5</v>
      </c>
      <c r="N9" s="48">
        <v>4.9000000000000004</v>
      </c>
      <c r="O9" s="48">
        <v>22.75</v>
      </c>
      <c r="P9" s="69">
        <v>0.2</v>
      </c>
      <c r="Q9" s="2"/>
    </row>
    <row r="10" spans="1:18" s="19" customFormat="1" ht="18.75" customHeight="1">
      <c r="B10" s="99"/>
      <c r="C10" s="55" t="s">
        <v>142</v>
      </c>
      <c r="D10" s="48">
        <f t="shared" ref="D10:P10" si="0">SUM(D6:D9)</f>
        <v>500</v>
      </c>
      <c r="E10" s="49">
        <f t="shared" si="0"/>
        <v>16.409999999999997</v>
      </c>
      <c r="F10" s="49">
        <f t="shared" si="0"/>
        <v>22.25</v>
      </c>
      <c r="G10" s="49">
        <f t="shared" si="0"/>
        <v>68.88</v>
      </c>
      <c r="H10" s="49">
        <f t="shared" si="0"/>
        <v>551.89</v>
      </c>
      <c r="I10" s="49">
        <f t="shared" si="0"/>
        <v>0.23625000000000002</v>
      </c>
      <c r="J10" s="49">
        <f t="shared" si="0"/>
        <v>0.15000000000000002</v>
      </c>
      <c r="K10" s="49">
        <f t="shared" si="0"/>
        <v>0.08</v>
      </c>
      <c r="L10" s="49">
        <f t="shared" si="0"/>
        <v>1.9</v>
      </c>
      <c r="M10" s="49">
        <f t="shared" si="0"/>
        <v>375</v>
      </c>
      <c r="N10" s="49">
        <f t="shared" si="0"/>
        <v>62</v>
      </c>
      <c r="O10" s="49">
        <f t="shared" si="0"/>
        <v>545.95000000000005</v>
      </c>
      <c r="P10" s="49">
        <f t="shared" si="0"/>
        <v>3</v>
      </c>
      <c r="Q10" s="2"/>
    </row>
    <row r="11" spans="1:18" s="19" customFormat="1">
      <c r="B11" s="54"/>
      <c r="C11" s="89" t="s">
        <v>20</v>
      </c>
      <c r="D11" s="69"/>
      <c r="E11" s="120"/>
      <c r="F11" s="120"/>
      <c r="G11" s="120"/>
      <c r="H11" s="120"/>
      <c r="I11" s="69"/>
      <c r="J11" s="69"/>
      <c r="K11" s="69"/>
      <c r="L11" s="69"/>
      <c r="M11" s="69"/>
      <c r="N11" s="69"/>
      <c r="O11" s="69"/>
      <c r="P11" s="69"/>
      <c r="Q11" s="134"/>
    </row>
    <row r="12" spans="1:18" s="130" customFormat="1">
      <c r="A12" s="19"/>
      <c r="B12" s="54" t="s">
        <v>36</v>
      </c>
      <c r="C12" s="80" t="s">
        <v>136</v>
      </c>
      <c r="D12" s="124">
        <v>100</v>
      </c>
      <c r="E12" s="125">
        <v>7.2999999999999995E-2</v>
      </c>
      <c r="F12" s="125">
        <v>10.08</v>
      </c>
      <c r="G12" s="125">
        <v>3</v>
      </c>
      <c r="H12" s="125">
        <v>103.6</v>
      </c>
      <c r="I12" s="125">
        <v>0</v>
      </c>
      <c r="J12" s="125">
        <v>5.5</v>
      </c>
      <c r="K12" s="125">
        <v>6.7000000000000004E-2</v>
      </c>
      <c r="L12" s="125">
        <v>4.33</v>
      </c>
      <c r="M12" s="125">
        <v>266.67</v>
      </c>
      <c r="N12" s="125">
        <v>62.5</v>
      </c>
      <c r="O12" s="125">
        <v>400</v>
      </c>
      <c r="P12" s="125">
        <v>0.53</v>
      </c>
      <c r="Q12" s="134"/>
    </row>
    <row r="13" spans="1:18" s="17" customFormat="1" ht="30.75" customHeight="1">
      <c r="B13" s="101" t="s">
        <v>38</v>
      </c>
      <c r="C13" s="102" t="s">
        <v>173</v>
      </c>
      <c r="D13" s="112">
        <v>210</v>
      </c>
      <c r="E13" s="113">
        <v>10.53</v>
      </c>
      <c r="F13" s="113">
        <v>6.73</v>
      </c>
      <c r="G13" s="113">
        <v>10.88</v>
      </c>
      <c r="H13" s="113">
        <v>145.5</v>
      </c>
      <c r="I13" s="113">
        <v>0.1</v>
      </c>
      <c r="J13" s="113">
        <v>6.1</v>
      </c>
      <c r="K13" s="113">
        <v>0.3</v>
      </c>
      <c r="L13" s="113">
        <v>0</v>
      </c>
      <c r="M13" s="113">
        <v>54.6</v>
      </c>
      <c r="N13" s="113">
        <v>26.3</v>
      </c>
      <c r="O13" s="113">
        <v>186.5</v>
      </c>
      <c r="P13" s="104">
        <v>0.6</v>
      </c>
      <c r="Q13" s="16"/>
    </row>
    <row r="14" spans="1:18" s="19" customFormat="1" ht="30.75" customHeight="1">
      <c r="B14" s="54" t="s">
        <v>47</v>
      </c>
      <c r="C14" s="80" t="s">
        <v>50</v>
      </c>
      <c r="D14" s="69">
        <v>240</v>
      </c>
      <c r="E14" s="69">
        <v>7.04</v>
      </c>
      <c r="F14" s="69">
        <v>15.5</v>
      </c>
      <c r="G14" s="69">
        <v>25.42</v>
      </c>
      <c r="H14" s="69">
        <v>351.22</v>
      </c>
      <c r="I14" s="69">
        <v>0.1</v>
      </c>
      <c r="J14" s="69">
        <v>4.5199999999999996</v>
      </c>
      <c r="K14" s="69">
        <v>0</v>
      </c>
      <c r="L14" s="69">
        <v>1.55</v>
      </c>
      <c r="M14" s="69">
        <v>62.97</v>
      </c>
      <c r="N14" s="69">
        <v>20.95</v>
      </c>
      <c r="O14" s="69">
        <v>89.02</v>
      </c>
      <c r="P14" s="69">
        <v>0.64</v>
      </c>
      <c r="Q14" s="2"/>
    </row>
    <row r="15" spans="1:18" s="130" customFormat="1">
      <c r="A15" s="19"/>
      <c r="B15" s="54" t="s">
        <v>23</v>
      </c>
      <c r="C15" s="80" t="s">
        <v>29</v>
      </c>
      <c r="D15" s="69">
        <v>200</v>
      </c>
      <c r="E15" s="69">
        <v>0.66</v>
      </c>
      <c r="F15" s="69">
        <v>0</v>
      </c>
      <c r="G15" s="69">
        <v>28.22</v>
      </c>
      <c r="H15" s="69">
        <v>60</v>
      </c>
      <c r="I15" s="69">
        <v>0.33</v>
      </c>
      <c r="J15" s="69">
        <v>28.33</v>
      </c>
      <c r="K15" s="69">
        <v>0</v>
      </c>
      <c r="L15" s="69">
        <v>0</v>
      </c>
      <c r="M15" s="69">
        <v>60.67</v>
      </c>
      <c r="N15" s="69">
        <v>23.33</v>
      </c>
      <c r="O15" s="69">
        <v>50.33</v>
      </c>
      <c r="P15" s="69">
        <v>0.78</v>
      </c>
      <c r="Q15" s="134"/>
    </row>
    <row r="16" spans="1:18" s="19" customFormat="1" ht="27" customHeight="1">
      <c r="B16" s="99" t="s">
        <v>130</v>
      </c>
      <c r="C16" s="51" t="s">
        <v>22</v>
      </c>
      <c r="D16" s="52">
        <v>20</v>
      </c>
      <c r="E16" s="52">
        <v>1.52</v>
      </c>
      <c r="F16" s="52">
        <v>0.16</v>
      </c>
      <c r="G16" s="52">
        <v>9.84</v>
      </c>
      <c r="H16" s="52">
        <v>47</v>
      </c>
      <c r="I16" s="52">
        <v>0.01</v>
      </c>
      <c r="J16" s="52">
        <v>0</v>
      </c>
      <c r="K16" s="52">
        <v>0</v>
      </c>
      <c r="L16" s="52">
        <v>0</v>
      </c>
      <c r="M16" s="52">
        <v>4</v>
      </c>
      <c r="N16" s="52">
        <v>2.8</v>
      </c>
      <c r="O16" s="52">
        <v>2.56</v>
      </c>
      <c r="P16" s="53">
        <v>0.5</v>
      </c>
      <c r="Q16" s="131"/>
      <c r="R16" s="134"/>
    </row>
    <row r="17" spans="1:18" s="19" customFormat="1" ht="33" customHeight="1">
      <c r="B17" s="50" t="s">
        <v>131</v>
      </c>
      <c r="C17" s="51" t="s">
        <v>75</v>
      </c>
      <c r="D17" s="52">
        <v>20</v>
      </c>
      <c r="E17" s="52">
        <v>1.5</v>
      </c>
      <c r="F17" s="52">
        <v>0.24</v>
      </c>
      <c r="G17" s="52">
        <v>6.4</v>
      </c>
      <c r="H17" s="52">
        <v>15.1</v>
      </c>
      <c r="I17" s="52">
        <v>0.03</v>
      </c>
      <c r="J17" s="52">
        <v>0</v>
      </c>
      <c r="K17" s="52">
        <v>0</v>
      </c>
      <c r="L17" s="52">
        <v>0</v>
      </c>
      <c r="M17" s="52">
        <v>15.6</v>
      </c>
      <c r="N17" s="52">
        <v>6.1</v>
      </c>
      <c r="O17" s="52">
        <v>35.4</v>
      </c>
      <c r="P17" s="53">
        <v>0.2</v>
      </c>
      <c r="Q17" s="131"/>
      <c r="R17" s="134"/>
    </row>
    <row r="18" spans="1:18" s="130" customFormat="1">
      <c r="A18" s="19"/>
      <c r="B18" s="54" t="s">
        <v>70</v>
      </c>
      <c r="C18" s="80" t="s">
        <v>129</v>
      </c>
      <c r="D18" s="61">
        <v>100</v>
      </c>
      <c r="E18" s="47">
        <v>0</v>
      </c>
      <c r="F18" s="47">
        <v>0.3</v>
      </c>
      <c r="G18" s="47">
        <v>11.25</v>
      </c>
      <c r="H18" s="47">
        <v>57</v>
      </c>
      <c r="I18" s="47">
        <v>0.01</v>
      </c>
      <c r="J18" s="47">
        <v>15.6</v>
      </c>
      <c r="K18" s="47">
        <v>0.09</v>
      </c>
      <c r="L18" s="47">
        <v>1.5</v>
      </c>
      <c r="M18" s="47">
        <v>85.4</v>
      </c>
      <c r="N18" s="47">
        <v>15.4</v>
      </c>
      <c r="O18" s="47">
        <v>10.3</v>
      </c>
      <c r="P18" s="47">
        <v>0.1</v>
      </c>
      <c r="Q18" s="131"/>
    </row>
    <row r="19" spans="1:18" s="1" customFormat="1" ht="21.75" customHeight="1">
      <c r="B19" s="72"/>
      <c r="C19" s="89" t="s">
        <v>143</v>
      </c>
      <c r="D19" s="74">
        <f t="shared" ref="D19:P19" si="1">SUM(D12:D18)</f>
        <v>890</v>
      </c>
      <c r="E19" s="74">
        <f t="shared" si="1"/>
        <v>21.323</v>
      </c>
      <c r="F19" s="74">
        <f t="shared" si="1"/>
        <v>33.01</v>
      </c>
      <c r="G19" s="74">
        <f t="shared" si="1"/>
        <v>95.010000000000019</v>
      </c>
      <c r="H19" s="74">
        <f t="shared" si="1"/>
        <v>779.42000000000007</v>
      </c>
      <c r="I19" s="74">
        <f t="shared" si="1"/>
        <v>0.58000000000000007</v>
      </c>
      <c r="J19" s="74">
        <f t="shared" si="1"/>
        <v>60.05</v>
      </c>
      <c r="K19" s="74">
        <f t="shared" si="1"/>
        <v>0.45699999999999996</v>
      </c>
      <c r="L19" s="74">
        <f t="shared" si="1"/>
        <v>7.38</v>
      </c>
      <c r="M19" s="74">
        <f t="shared" si="1"/>
        <v>549.91000000000008</v>
      </c>
      <c r="N19" s="74">
        <f t="shared" si="1"/>
        <v>157.38</v>
      </c>
      <c r="O19" s="74">
        <f t="shared" si="1"/>
        <v>774.1099999999999</v>
      </c>
      <c r="P19" s="74">
        <f t="shared" si="1"/>
        <v>3.35</v>
      </c>
      <c r="Q19" s="6"/>
    </row>
    <row r="20" spans="1:18" s="130" customFormat="1">
      <c r="B20" s="81"/>
      <c r="C20" s="82" t="s">
        <v>101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9"/>
      <c r="Q20" s="7"/>
    </row>
    <row r="21" spans="1:18" s="19" customFormat="1" ht="18.75" customHeight="1">
      <c r="B21" s="54" t="s">
        <v>68</v>
      </c>
      <c r="C21" s="80" t="s">
        <v>99</v>
      </c>
      <c r="D21" s="61">
        <v>200</v>
      </c>
      <c r="E21" s="47">
        <v>5</v>
      </c>
      <c r="F21" s="47">
        <v>4.3</v>
      </c>
      <c r="G21" s="47">
        <v>15.5</v>
      </c>
      <c r="H21" s="47">
        <v>100</v>
      </c>
      <c r="I21" s="47">
        <v>0.18</v>
      </c>
      <c r="J21" s="47">
        <v>1.1000000000000001</v>
      </c>
      <c r="K21" s="47">
        <v>0.03</v>
      </c>
      <c r="L21" s="47">
        <v>0</v>
      </c>
      <c r="M21" s="47">
        <v>3</v>
      </c>
      <c r="N21" s="47">
        <v>0.01</v>
      </c>
      <c r="O21" s="47">
        <v>2E-3</v>
      </c>
      <c r="P21" s="47">
        <v>1E-3</v>
      </c>
      <c r="Q21" s="131"/>
      <c r="R21" s="134"/>
    </row>
    <row r="22" spans="1:18" s="19" customFormat="1" ht="30.75" customHeight="1">
      <c r="B22" s="54" t="s">
        <v>90</v>
      </c>
      <c r="C22" s="80" t="s">
        <v>100</v>
      </c>
      <c r="D22" s="61">
        <v>50</v>
      </c>
      <c r="E22" s="47">
        <v>4.24</v>
      </c>
      <c r="F22" s="47">
        <v>2.5</v>
      </c>
      <c r="G22" s="47">
        <v>27.14</v>
      </c>
      <c r="H22" s="47">
        <v>135</v>
      </c>
      <c r="I22" s="47">
        <v>5.6250000000000001E-2</v>
      </c>
      <c r="J22" s="47">
        <v>6.7500000000000004E-2</v>
      </c>
      <c r="K22" s="47">
        <v>1.4999999999999999E-2</v>
      </c>
      <c r="L22" s="47">
        <v>1.1000000000000001</v>
      </c>
      <c r="M22" s="47">
        <v>16.8</v>
      </c>
      <c r="N22" s="47">
        <v>6.3525</v>
      </c>
      <c r="O22" s="47">
        <v>48.6</v>
      </c>
      <c r="P22" s="47">
        <v>0.35249999999999998</v>
      </c>
      <c r="Q22" s="11"/>
    </row>
    <row r="23" spans="1:18" s="20" customFormat="1" ht="18" customHeight="1">
      <c r="B23" s="72"/>
      <c r="C23" s="108" t="s">
        <v>181</v>
      </c>
      <c r="D23" s="121">
        <v>250</v>
      </c>
      <c r="E23" s="122">
        <f t="shared" ref="E23:P23" si="2">SUM(E21:E22)</f>
        <v>9.24</v>
      </c>
      <c r="F23" s="122">
        <f t="shared" si="2"/>
        <v>6.8</v>
      </c>
      <c r="G23" s="122">
        <f t="shared" si="2"/>
        <v>42.64</v>
      </c>
      <c r="H23" s="122">
        <f t="shared" si="2"/>
        <v>235</v>
      </c>
      <c r="I23" s="122">
        <f t="shared" si="2"/>
        <v>0.23624999999999999</v>
      </c>
      <c r="J23" s="122">
        <f t="shared" si="2"/>
        <v>1.1675</v>
      </c>
      <c r="K23" s="122">
        <f t="shared" si="2"/>
        <v>4.4999999999999998E-2</v>
      </c>
      <c r="L23" s="122">
        <f t="shared" si="2"/>
        <v>1.1000000000000001</v>
      </c>
      <c r="M23" s="122">
        <f t="shared" si="2"/>
        <v>19.8</v>
      </c>
      <c r="N23" s="122">
        <f t="shared" si="2"/>
        <v>6.3624999999999998</v>
      </c>
      <c r="O23" s="122">
        <f t="shared" si="2"/>
        <v>48.602000000000004</v>
      </c>
      <c r="P23" s="122">
        <f t="shared" si="2"/>
        <v>0.35349999999999998</v>
      </c>
      <c r="Q23" s="36"/>
    </row>
    <row r="24" spans="1:18" s="130" customFormat="1" ht="21.75" customHeight="1">
      <c r="B24" s="54"/>
      <c r="C24" s="89" t="s">
        <v>18</v>
      </c>
      <c r="D24" s="69"/>
      <c r="E24" s="78">
        <f t="shared" ref="E24:P24" si="3">E10+E19+E23</f>
        <v>46.972999999999999</v>
      </c>
      <c r="F24" s="78">
        <f t="shared" si="3"/>
        <v>62.059999999999995</v>
      </c>
      <c r="G24" s="78">
        <f t="shared" si="3"/>
        <v>206.53000000000003</v>
      </c>
      <c r="H24" s="78">
        <f t="shared" si="3"/>
        <v>1566.31</v>
      </c>
      <c r="I24" s="78">
        <f t="shared" si="3"/>
        <v>1.0525000000000002</v>
      </c>
      <c r="J24" s="78">
        <f t="shared" si="3"/>
        <v>61.367499999999993</v>
      </c>
      <c r="K24" s="78">
        <f t="shared" si="3"/>
        <v>0.58199999999999996</v>
      </c>
      <c r="L24" s="78">
        <f t="shared" si="3"/>
        <v>10.379999999999999</v>
      </c>
      <c r="M24" s="78">
        <f t="shared" si="3"/>
        <v>944.71</v>
      </c>
      <c r="N24" s="78">
        <f t="shared" si="3"/>
        <v>225.74250000000001</v>
      </c>
      <c r="O24" s="78">
        <f t="shared" si="3"/>
        <v>1368.662</v>
      </c>
      <c r="P24" s="78">
        <f t="shared" si="3"/>
        <v>6.7035</v>
      </c>
    </row>
  </sheetData>
  <mergeCells count="10">
    <mergeCell ref="H1:H4"/>
    <mergeCell ref="I1:L3"/>
    <mergeCell ref="M1:P3"/>
    <mergeCell ref="B4:C4"/>
    <mergeCell ref="B1:B3"/>
    <mergeCell ref="C1:C3"/>
    <mergeCell ref="D1:D4"/>
    <mergeCell ref="E1:E4"/>
    <mergeCell ref="F1:F4"/>
    <mergeCell ref="G1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"/>
  <sheetViews>
    <sheetView topLeftCell="A19" workbookViewId="0">
      <selection activeCell="B24" sqref="B24:B25"/>
    </sheetView>
  </sheetViews>
  <sheetFormatPr defaultRowHeight="14.4"/>
  <cols>
    <col min="1" max="1" width="3.5546875" customWidth="1"/>
    <col min="2" max="2" width="10.77734375" customWidth="1"/>
    <col min="3" max="3" width="33.21875" customWidth="1"/>
  </cols>
  <sheetData>
    <row r="1" spans="1:18" s="130" customFormat="1" ht="16.5" customHeight="1">
      <c r="B1" s="162" t="s">
        <v>103</v>
      </c>
      <c r="C1" s="156" t="s">
        <v>139</v>
      </c>
      <c r="D1" s="156" t="s">
        <v>1</v>
      </c>
      <c r="E1" s="156" t="s">
        <v>2</v>
      </c>
      <c r="F1" s="156" t="s">
        <v>3</v>
      </c>
      <c r="G1" s="156" t="s">
        <v>4</v>
      </c>
      <c r="H1" s="156" t="s">
        <v>5</v>
      </c>
      <c r="I1" s="159" t="s">
        <v>6</v>
      </c>
      <c r="J1" s="159"/>
      <c r="K1" s="159"/>
      <c r="L1" s="159"/>
      <c r="M1" s="159" t="s">
        <v>7</v>
      </c>
      <c r="N1" s="159"/>
      <c r="O1" s="159"/>
      <c r="P1" s="159"/>
    </row>
    <row r="2" spans="1:18" s="130" customFormat="1" ht="7.5" customHeight="1">
      <c r="B2" s="163"/>
      <c r="C2" s="157"/>
      <c r="D2" s="157"/>
      <c r="E2" s="157"/>
      <c r="F2" s="157"/>
      <c r="G2" s="157"/>
      <c r="H2" s="157"/>
      <c r="I2" s="159"/>
      <c r="J2" s="159"/>
      <c r="K2" s="159"/>
      <c r="L2" s="159"/>
      <c r="M2" s="159"/>
      <c r="N2" s="159"/>
      <c r="O2" s="159"/>
      <c r="P2" s="159"/>
    </row>
    <row r="3" spans="1:18" s="130" customFormat="1" ht="7.5" customHeight="1">
      <c r="B3" s="163"/>
      <c r="C3" s="157"/>
      <c r="D3" s="157"/>
      <c r="E3" s="157"/>
      <c r="F3" s="157"/>
      <c r="G3" s="157"/>
      <c r="H3" s="157"/>
      <c r="I3" s="159"/>
      <c r="J3" s="159"/>
      <c r="K3" s="159"/>
      <c r="L3" s="159"/>
      <c r="M3" s="159"/>
      <c r="N3" s="159"/>
      <c r="O3" s="159"/>
      <c r="P3" s="159"/>
    </row>
    <row r="4" spans="1:18" s="130" customFormat="1">
      <c r="B4" s="164"/>
      <c r="C4" s="158"/>
      <c r="D4" s="158"/>
      <c r="E4" s="158"/>
      <c r="F4" s="158"/>
      <c r="G4" s="158"/>
      <c r="H4" s="158"/>
      <c r="I4" s="155" t="s">
        <v>8</v>
      </c>
      <c r="J4" s="155" t="s">
        <v>9</v>
      </c>
      <c r="K4" s="155" t="s">
        <v>10</v>
      </c>
      <c r="L4" s="155" t="s">
        <v>11</v>
      </c>
      <c r="M4" s="155" t="s">
        <v>12</v>
      </c>
      <c r="N4" s="155" t="s">
        <v>13</v>
      </c>
      <c r="O4" s="155" t="s">
        <v>14</v>
      </c>
      <c r="P4" s="155" t="s">
        <v>15</v>
      </c>
      <c r="Q4" s="3"/>
      <c r="R4" s="7"/>
    </row>
    <row r="5" spans="1:18" s="130" customFormat="1" ht="32.25" customHeight="1">
      <c r="B5" s="81" t="s">
        <v>42</v>
      </c>
      <c r="C5" s="90" t="s">
        <v>21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R5" s="7"/>
    </row>
    <row r="6" spans="1:18" s="19" customFormat="1" ht="30" customHeight="1">
      <c r="B6" s="54" t="s">
        <v>70</v>
      </c>
      <c r="C6" s="80" t="s">
        <v>129</v>
      </c>
      <c r="D6" s="61">
        <v>100</v>
      </c>
      <c r="E6" s="47">
        <v>0</v>
      </c>
      <c r="F6" s="47">
        <v>0.3</v>
      </c>
      <c r="G6" s="47">
        <v>11.25</v>
      </c>
      <c r="H6" s="47">
        <v>57</v>
      </c>
      <c r="I6" s="47">
        <v>0.01</v>
      </c>
      <c r="J6" s="47">
        <v>15.6</v>
      </c>
      <c r="K6" s="47">
        <v>0.09</v>
      </c>
      <c r="L6" s="47">
        <v>1.5</v>
      </c>
      <c r="M6" s="47">
        <v>85.4</v>
      </c>
      <c r="N6" s="47">
        <v>15.4</v>
      </c>
      <c r="O6" s="47">
        <v>10.3</v>
      </c>
      <c r="P6" s="47">
        <v>0.1</v>
      </c>
      <c r="Q6" s="131"/>
      <c r="R6" s="134"/>
    </row>
    <row r="7" spans="1:18" s="23" customFormat="1" ht="35.25" customHeight="1">
      <c r="B7" s="54" t="s">
        <v>134</v>
      </c>
      <c r="C7" s="80" t="s">
        <v>135</v>
      </c>
      <c r="D7" s="61">
        <v>60</v>
      </c>
      <c r="E7" s="47">
        <v>0.4</v>
      </c>
      <c r="F7" s="47">
        <v>0.05</v>
      </c>
      <c r="G7" s="47">
        <v>0.15</v>
      </c>
      <c r="H7" s="47">
        <v>6.5</v>
      </c>
      <c r="I7" s="92">
        <v>0.01</v>
      </c>
      <c r="J7" s="47">
        <v>12.78</v>
      </c>
      <c r="K7" s="47">
        <v>0</v>
      </c>
      <c r="L7" s="47">
        <v>2</v>
      </c>
      <c r="M7" s="47">
        <v>15.4</v>
      </c>
      <c r="N7" s="47">
        <v>13.4</v>
      </c>
      <c r="O7" s="47">
        <v>30.6</v>
      </c>
      <c r="P7" s="47">
        <v>0.5</v>
      </c>
      <c r="Q7" s="37"/>
      <c r="R7" s="22"/>
    </row>
    <row r="8" spans="1:18" s="19" customFormat="1" ht="30.75" customHeight="1">
      <c r="B8" s="62" t="s">
        <v>73</v>
      </c>
      <c r="C8" s="79" t="s">
        <v>105</v>
      </c>
      <c r="D8" s="53">
        <v>200</v>
      </c>
      <c r="E8" s="53">
        <v>6.3</v>
      </c>
      <c r="F8" s="53">
        <v>11.2</v>
      </c>
      <c r="G8" s="53">
        <v>16.2</v>
      </c>
      <c r="H8" s="53">
        <v>273.33999999999997</v>
      </c>
      <c r="I8" s="53">
        <v>0.1</v>
      </c>
      <c r="J8" s="53">
        <v>4.3499999999999996</v>
      </c>
      <c r="K8" s="53">
        <v>0.02</v>
      </c>
      <c r="L8" s="53">
        <v>1.2</v>
      </c>
      <c r="M8" s="53">
        <v>25.6</v>
      </c>
      <c r="N8" s="53">
        <v>25.4</v>
      </c>
      <c r="O8" s="53">
        <v>220.5</v>
      </c>
      <c r="P8" s="53">
        <v>0.3</v>
      </c>
      <c r="Q8" s="131"/>
      <c r="R8" s="134"/>
    </row>
    <row r="9" spans="1:18" s="19" customFormat="1" ht="32.25" customHeight="1">
      <c r="B9" s="54" t="s">
        <v>74</v>
      </c>
      <c r="C9" s="80" t="s">
        <v>29</v>
      </c>
      <c r="D9" s="69">
        <v>200</v>
      </c>
      <c r="E9" s="69">
        <v>0.6</v>
      </c>
      <c r="F9" s="69">
        <v>0</v>
      </c>
      <c r="G9" s="69">
        <v>25.4</v>
      </c>
      <c r="H9" s="69">
        <v>54</v>
      </c>
      <c r="I9" s="69">
        <v>0.03</v>
      </c>
      <c r="J9" s="69">
        <v>25.5</v>
      </c>
      <c r="K9" s="69">
        <v>0</v>
      </c>
      <c r="L9" s="69">
        <v>0</v>
      </c>
      <c r="M9" s="69">
        <v>54.6</v>
      </c>
      <c r="N9" s="69">
        <v>21</v>
      </c>
      <c r="O9" s="69">
        <v>45.3</v>
      </c>
      <c r="P9" s="69">
        <v>0.7</v>
      </c>
      <c r="Q9" s="134"/>
    </row>
    <row r="10" spans="1:18" s="19" customFormat="1" ht="27" customHeight="1">
      <c r="B10" s="99" t="s">
        <v>130</v>
      </c>
      <c r="C10" s="51" t="s">
        <v>22</v>
      </c>
      <c r="D10" s="52">
        <v>20</v>
      </c>
      <c r="E10" s="52">
        <v>1.52</v>
      </c>
      <c r="F10" s="52">
        <v>0.16</v>
      </c>
      <c r="G10" s="52">
        <v>9.84</v>
      </c>
      <c r="H10" s="52">
        <v>47</v>
      </c>
      <c r="I10" s="52">
        <v>0.01</v>
      </c>
      <c r="J10" s="52">
        <v>0</v>
      </c>
      <c r="K10" s="52">
        <v>0</v>
      </c>
      <c r="L10" s="52">
        <v>0</v>
      </c>
      <c r="M10" s="52">
        <v>4</v>
      </c>
      <c r="N10" s="52">
        <v>2.8</v>
      </c>
      <c r="O10" s="52">
        <v>2.56</v>
      </c>
      <c r="P10" s="53">
        <v>0.5</v>
      </c>
      <c r="Q10" s="131"/>
      <c r="R10" s="134"/>
    </row>
    <row r="11" spans="1:18" s="19" customFormat="1" ht="33" customHeight="1">
      <c r="B11" s="50" t="s">
        <v>131</v>
      </c>
      <c r="C11" s="51" t="s">
        <v>75</v>
      </c>
      <c r="D11" s="52">
        <v>20</v>
      </c>
      <c r="E11" s="52">
        <v>1.5</v>
      </c>
      <c r="F11" s="52">
        <v>0.24</v>
      </c>
      <c r="G11" s="52">
        <v>6.4</v>
      </c>
      <c r="H11" s="52">
        <v>15.1</v>
      </c>
      <c r="I11" s="52">
        <v>0.03</v>
      </c>
      <c r="J11" s="52">
        <v>0</v>
      </c>
      <c r="K11" s="52">
        <v>0</v>
      </c>
      <c r="L11" s="52">
        <v>0</v>
      </c>
      <c r="M11" s="52">
        <v>15.6</v>
      </c>
      <c r="N11" s="52">
        <v>6.1</v>
      </c>
      <c r="O11" s="52">
        <v>35.4</v>
      </c>
      <c r="P11" s="53">
        <v>0.2</v>
      </c>
      <c r="Q11" s="131"/>
      <c r="R11" s="134"/>
    </row>
    <row r="12" spans="1:18" s="19" customFormat="1" ht="18.75" customHeight="1">
      <c r="B12" s="72"/>
      <c r="C12" s="108" t="s">
        <v>142</v>
      </c>
      <c r="D12" s="84">
        <f>SUM(D6:D11)</f>
        <v>600</v>
      </c>
      <c r="E12" s="84">
        <f t="shared" ref="E12:P12" si="0">SUM(E6:E11)</f>
        <v>10.32</v>
      </c>
      <c r="F12" s="84">
        <f t="shared" si="0"/>
        <v>11.95</v>
      </c>
      <c r="G12" s="84">
        <f t="shared" si="0"/>
        <v>69.240000000000009</v>
      </c>
      <c r="H12" s="84">
        <f t="shared" si="0"/>
        <v>452.94</v>
      </c>
      <c r="I12" s="84">
        <f t="shared" si="0"/>
        <v>0.19000000000000003</v>
      </c>
      <c r="J12" s="84">
        <f t="shared" si="0"/>
        <v>58.23</v>
      </c>
      <c r="K12" s="84">
        <f t="shared" si="0"/>
        <v>0.11</v>
      </c>
      <c r="L12" s="84">
        <f t="shared" si="0"/>
        <v>4.7</v>
      </c>
      <c r="M12" s="84">
        <f t="shared" si="0"/>
        <v>200.6</v>
      </c>
      <c r="N12" s="84">
        <f t="shared" si="0"/>
        <v>84.1</v>
      </c>
      <c r="O12" s="84">
        <f t="shared" si="0"/>
        <v>344.65999999999997</v>
      </c>
      <c r="P12" s="84">
        <f t="shared" si="0"/>
        <v>2.2999999999999998</v>
      </c>
      <c r="Q12" s="20"/>
      <c r="R12" s="134"/>
    </row>
    <row r="13" spans="1:18" s="19" customFormat="1">
      <c r="B13" s="57"/>
      <c r="C13" s="58" t="s">
        <v>20</v>
      </c>
      <c r="D13" s="59"/>
      <c r="E13" s="117"/>
      <c r="F13" s="117"/>
      <c r="G13" s="117"/>
      <c r="H13" s="117"/>
      <c r="I13" s="59"/>
      <c r="J13" s="59"/>
      <c r="K13" s="59"/>
      <c r="L13" s="59"/>
      <c r="M13" s="59"/>
      <c r="N13" s="59"/>
      <c r="O13" s="59"/>
      <c r="P13" s="59"/>
      <c r="R13" s="134"/>
    </row>
    <row r="14" spans="1:18" s="130" customFormat="1" ht="28.2">
      <c r="A14" s="17"/>
      <c r="B14" s="125" t="s">
        <v>94</v>
      </c>
      <c r="C14" s="125" t="s">
        <v>93</v>
      </c>
      <c r="D14" s="125">
        <v>100</v>
      </c>
      <c r="E14" s="125">
        <v>1.93</v>
      </c>
      <c r="F14" s="125">
        <v>6.3</v>
      </c>
      <c r="G14" s="125">
        <v>15.2</v>
      </c>
      <c r="H14" s="125">
        <v>142.16999999999999</v>
      </c>
      <c r="I14" s="125">
        <v>0.13300000000000001</v>
      </c>
      <c r="J14" s="125">
        <v>5.63</v>
      </c>
      <c r="K14" s="125">
        <v>1.7000000000000001E-2</v>
      </c>
      <c r="L14" s="125">
        <v>1.8</v>
      </c>
      <c r="M14" s="125">
        <v>182.68</v>
      </c>
      <c r="N14" s="125">
        <v>15.3</v>
      </c>
      <c r="O14" s="125">
        <v>108.93</v>
      </c>
      <c r="P14" s="125">
        <v>0.83</v>
      </c>
      <c r="Q14" s="17"/>
    </row>
    <row r="15" spans="1:18" s="17" customFormat="1" ht="32.25" customHeight="1">
      <c r="B15" s="62" t="s">
        <v>152</v>
      </c>
      <c r="C15" s="63" t="s">
        <v>164</v>
      </c>
      <c r="D15" s="64">
        <v>210</v>
      </c>
      <c r="E15" s="65">
        <v>22.58</v>
      </c>
      <c r="F15" s="65">
        <v>3.88</v>
      </c>
      <c r="G15" s="65">
        <v>10.92</v>
      </c>
      <c r="H15" s="65">
        <v>118.4</v>
      </c>
      <c r="I15" s="65">
        <v>0.06</v>
      </c>
      <c r="J15" s="65">
        <v>2</v>
      </c>
      <c r="K15" s="65">
        <v>0.1</v>
      </c>
      <c r="L15" s="65">
        <v>0.1</v>
      </c>
      <c r="M15" s="65">
        <v>45.2</v>
      </c>
      <c r="N15" s="65">
        <v>15.5</v>
      </c>
      <c r="O15" s="65">
        <v>54.6</v>
      </c>
      <c r="P15" s="65">
        <v>0.2</v>
      </c>
      <c r="Q15" s="12"/>
      <c r="R15" s="18"/>
    </row>
    <row r="16" spans="1:18" s="19" customFormat="1" ht="27.75" customHeight="1">
      <c r="B16" s="54" t="s">
        <v>170</v>
      </c>
      <c r="C16" s="66" t="s">
        <v>171</v>
      </c>
      <c r="D16" s="61">
        <v>90</v>
      </c>
      <c r="E16" s="136">
        <v>9.33</v>
      </c>
      <c r="F16" s="136">
        <v>5.16</v>
      </c>
      <c r="G16" s="136">
        <v>4.83</v>
      </c>
      <c r="H16" s="136">
        <v>196.9</v>
      </c>
      <c r="I16" s="136">
        <v>0.22</v>
      </c>
      <c r="J16" s="136">
        <v>0.67</v>
      </c>
      <c r="K16" s="136">
        <v>0.22</v>
      </c>
      <c r="L16" s="136">
        <v>1.35</v>
      </c>
      <c r="M16" s="136">
        <v>89.55</v>
      </c>
      <c r="N16" s="136">
        <v>72.900000000000006</v>
      </c>
      <c r="O16" s="136">
        <v>315.22000000000003</v>
      </c>
      <c r="P16" s="136">
        <v>1.35</v>
      </c>
      <c r="Q16" s="11"/>
      <c r="R16" s="134"/>
    </row>
    <row r="17" spans="2:18" s="19" customFormat="1" ht="18" customHeight="1">
      <c r="B17" s="54" t="s">
        <v>36</v>
      </c>
      <c r="C17" s="60" t="s">
        <v>37</v>
      </c>
      <c r="D17" s="69">
        <v>150</v>
      </c>
      <c r="E17" s="69">
        <v>11.4</v>
      </c>
      <c r="F17" s="69">
        <v>8.6</v>
      </c>
      <c r="G17" s="69">
        <v>15.2</v>
      </c>
      <c r="H17" s="69">
        <v>184.6</v>
      </c>
      <c r="I17" s="69">
        <v>0.09</v>
      </c>
      <c r="J17" s="69">
        <v>0</v>
      </c>
      <c r="K17" s="69">
        <v>0.05</v>
      </c>
      <c r="L17" s="69">
        <v>0</v>
      </c>
      <c r="M17" s="69">
        <v>86.6</v>
      </c>
      <c r="N17" s="69">
        <v>26.8</v>
      </c>
      <c r="O17" s="69">
        <v>342.9</v>
      </c>
      <c r="P17" s="69">
        <v>2.5</v>
      </c>
      <c r="Q17" s="9"/>
      <c r="R17" s="134"/>
    </row>
    <row r="18" spans="2:18" s="17" customFormat="1" ht="18.75" customHeight="1">
      <c r="B18" s="70" t="s">
        <v>16</v>
      </c>
      <c r="C18" s="55" t="s">
        <v>17</v>
      </c>
      <c r="D18" s="48">
        <v>200</v>
      </c>
      <c r="E18" s="48">
        <v>7.0000000000000007E-2</v>
      </c>
      <c r="F18" s="48">
        <v>0.02</v>
      </c>
      <c r="G18" s="48">
        <v>15</v>
      </c>
      <c r="H18" s="48">
        <v>45</v>
      </c>
      <c r="I18" s="48">
        <v>0</v>
      </c>
      <c r="J18" s="48">
        <v>0.03</v>
      </c>
      <c r="K18" s="48">
        <v>0</v>
      </c>
      <c r="L18" s="48">
        <v>0</v>
      </c>
      <c r="M18" s="48">
        <v>20.399999999999999</v>
      </c>
      <c r="N18" s="48">
        <v>1.5</v>
      </c>
      <c r="O18" s="48">
        <v>6.5</v>
      </c>
      <c r="P18" s="48">
        <v>0.1</v>
      </c>
      <c r="Q18" s="13"/>
    </row>
    <row r="19" spans="2:18" s="19" customFormat="1" ht="27" customHeight="1">
      <c r="B19" s="99" t="s">
        <v>130</v>
      </c>
      <c r="C19" s="51" t="s">
        <v>22</v>
      </c>
      <c r="D19" s="52">
        <v>20</v>
      </c>
      <c r="E19" s="52">
        <v>1.52</v>
      </c>
      <c r="F19" s="52">
        <v>0.16</v>
      </c>
      <c r="G19" s="52">
        <v>9.84</v>
      </c>
      <c r="H19" s="52">
        <v>47</v>
      </c>
      <c r="I19" s="52">
        <v>0.01</v>
      </c>
      <c r="J19" s="52">
        <v>0</v>
      </c>
      <c r="K19" s="52">
        <v>0</v>
      </c>
      <c r="L19" s="52">
        <v>0</v>
      </c>
      <c r="M19" s="52">
        <v>4</v>
      </c>
      <c r="N19" s="52">
        <v>2.8</v>
      </c>
      <c r="O19" s="52">
        <v>2.56</v>
      </c>
      <c r="P19" s="53">
        <v>0.5</v>
      </c>
      <c r="Q19" s="131"/>
      <c r="R19" s="134"/>
    </row>
    <row r="20" spans="2:18" s="19" customFormat="1" ht="33" customHeight="1">
      <c r="B20" s="50" t="s">
        <v>131</v>
      </c>
      <c r="C20" s="51" t="s">
        <v>75</v>
      </c>
      <c r="D20" s="52">
        <v>20</v>
      </c>
      <c r="E20" s="52">
        <v>1.5</v>
      </c>
      <c r="F20" s="52">
        <v>0.24</v>
      </c>
      <c r="G20" s="52">
        <v>6.4</v>
      </c>
      <c r="H20" s="52">
        <v>15.1</v>
      </c>
      <c r="I20" s="52">
        <v>0.03</v>
      </c>
      <c r="J20" s="52">
        <v>0</v>
      </c>
      <c r="K20" s="52">
        <v>0</v>
      </c>
      <c r="L20" s="52">
        <v>0</v>
      </c>
      <c r="M20" s="52">
        <v>15.6</v>
      </c>
      <c r="N20" s="52">
        <v>6.1</v>
      </c>
      <c r="O20" s="52">
        <v>35.4</v>
      </c>
      <c r="P20" s="53">
        <v>0.2</v>
      </c>
      <c r="Q20" s="131"/>
      <c r="R20" s="134"/>
    </row>
    <row r="21" spans="2:18" s="19" customFormat="1" ht="18.75" customHeight="1">
      <c r="B21" s="54" t="s">
        <v>169</v>
      </c>
      <c r="C21" s="77" t="s">
        <v>99</v>
      </c>
      <c r="D21" s="61">
        <v>95</v>
      </c>
      <c r="E21" s="47">
        <v>1.66</v>
      </c>
      <c r="F21" s="47">
        <v>2.5</v>
      </c>
      <c r="G21" s="47">
        <v>9.8000000000000007</v>
      </c>
      <c r="H21" s="47">
        <v>61.4</v>
      </c>
      <c r="I21" s="47">
        <v>0.02</v>
      </c>
      <c r="J21" s="47">
        <v>0.25</v>
      </c>
      <c r="K21" s="47">
        <v>0.01</v>
      </c>
      <c r="L21" s="47">
        <v>0</v>
      </c>
      <c r="M21" s="47">
        <v>2.7</v>
      </c>
      <c r="N21" s="47">
        <v>5.0000000000000001E-3</v>
      </c>
      <c r="O21" s="47">
        <v>1E-3</v>
      </c>
      <c r="P21" s="47">
        <v>5.0000000000000001E-4</v>
      </c>
      <c r="Q21" s="131"/>
      <c r="R21" s="134"/>
    </row>
    <row r="22" spans="2:18" s="1" customFormat="1" ht="17.25" customHeight="1">
      <c r="B22" s="72"/>
      <c r="C22" s="89" t="s">
        <v>143</v>
      </c>
      <c r="D22" s="74">
        <f t="shared" ref="D22:P22" si="1">SUM(D14:D21)</f>
        <v>885</v>
      </c>
      <c r="E22" s="74">
        <f t="shared" si="1"/>
        <v>49.989999999999995</v>
      </c>
      <c r="F22" s="74">
        <f t="shared" si="1"/>
        <v>26.859999999999996</v>
      </c>
      <c r="G22" s="74">
        <f t="shared" si="1"/>
        <v>87.19</v>
      </c>
      <c r="H22" s="74">
        <f t="shared" si="1"/>
        <v>810.57</v>
      </c>
      <c r="I22" s="74">
        <f t="shared" si="1"/>
        <v>0.56300000000000006</v>
      </c>
      <c r="J22" s="74">
        <f t="shared" si="1"/>
        <v>8.58</v>
      </c>
      <c r="K22" s="74">
        <f t="shared" si="1"/>
        <v>0.39700000000000002</v>
      </c>
      <c r="L22" s="74">
        <f t="shared" si="1"/>
        <v>3.25</v>
      </c>
      <c r="M22" s="74">
        <f t="shared" si="1"/>
        <v>446.72999999999996</v>
      </c>
      <c r="N22" s="74">
        <f t="shared" si="1"/>
        <v>140.905</v>
      </c>
      <c r="O22" s="74">
        <f t="shared" si="1"/>
        <v>866.11099999999988</v>
      </c>
      <c r="P22" s="74">
        <f t="shared" si="1"/>
        <v>5.6804999999999994</v>
      </c>
    </row>
    <row r="23" spans="2:18" s="1" customFormat="1">
      <c r="B23" s="72"/>
      <c r="C23" s="73" t="s">
        <v>104</v>
      </c>
      <c r="D23" s="74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</row>
    <row r="24" spans="2:18" s="19" customFormat="1" ht="30.75" customHeight="1">
      <c r="B24" s="62" t="s">
        <v>132</v>
      </c>
      <c r="C24" s="76" t="s">
        <v>106</v>
      </c>
      <c r="D24" s="53">
        <v>50</v>
      </c>
      <c r="E24" s="53">
        <v>1.5</v>
      </c>
      <c r="F24" s="53">
        <v>12.5</v>
      </c>
      <c r="G24" s="53">
        <v>17.3</v>
      </c>
      <c r="H24" s="47">
        <v>118.81</v>
      </c>
      <c r="I24" s="53">
        <v>0.2</v>
      </c>
      <c r="J24" s="53">
        <v>0.02</v>
      </c>
      <c r="K24" s="53">
        <v>0.01</v>
      </c>
      <c r="L24" s="53">
        <v>0.5</v>
      </c>
      <c r="M24" s="53">
        <v>56.4</v>
      </c>
      <c r="N24" s="53">
        <v>0.1</v>
      </c>
      <c r="O24" s="53">
        <v>7.0000000000000007E-2</v>
      </c>
      <c r="P24" s="53">
        <v>0.1</v>
      </c>
      <c r="Q24" s="131"/>
      <c r="R24" s="134"/>
    </row>
    <row r="25" spans="2:18" s="19" customFormat="1" ht="32.25" customHeight="1">
      <c r="B25" s="54" t="s">
        <v>79</v>
      </c>
      <c r="C25" s="77" t="s">
        <v>107</v>
      </c>
      <c r="D25" s="69">
        <v>200</v>
      </c>
      <c r="E25" s="69">
        <v>0.8</v>
      </c>
      <c r="F25" s="69">
        <v>0.2</v>
      </c>
      <c r="G25" s="69">
        <v>5.8</v>
      </c>
      <c r="H25" s="48">
        <v>116.19</v>
      </c>
      <c r="I25" s="69">
        <v>0.03</v>
      </c>
      <c r="J25" s="69">
        <v>0.04</v>
      </c>
      <c r="K25" s="69">
        <v>0</v>
      </c>
      <c r="L25" s="69">
        <v>0</v>
      </c>
      <c r="M25" s="69">
        <v>64.2</v>
      </c>
      <c r="N25" s="69">
        <v>16.5</v>
      </c>
      <c r="O25" s="69">
        <v>25</v>
      </c>
      <c r="P25" s="69">
        <v>0.1</v>
      </c>
      <c r="Q25" s="134"/>
    </row>
    <row r="26" spans="2:18" s="1" customFormat="1" ht="18.75" customHeight="1">
      <c r="B26" s="72"/>
      <c r="C26" s="108" t="s">
        <v>181</v>
      </c>
      <c r="D26" s="74"/>
      <c r="E26" s="119">
        <f t="shared" ref="E26:N26" si="2">SUM(E24:E25)</f>
        <v>2.2999999999999998</v>
      </c>
      <c r="F26" s="119">
        <f t="shared" si="2"/>
        <v>12.7</v>
      </c>
      <c r="G26" s="119">
        <f t="shared" si="2"/>
        <v>23.1</v>
      </c>
      <c r="H26" s="119">
        <f t="shared" si="2"/>
        <v>235</v>
      </c>
      <c r="I26" s="119">
        <f t="shared" si="2"/>
        <v>0.23</v>
      </c>
      <c r="J26" s="119">
        <f t="shared" si="2"/>
        <v>0.06</v>
      </c>
      <c r="K26" s="119">
        <f t="shared" si="2"/>
        <v>0.01</v>
      </c>
      <c r="L26" s="119">
        <f t="shared" si="2"/>
        <v>0.5</v>
      </c>
      <c r="M26" s="119">
        <f t="shared" si="2"/>
        <v>120.6</v>
      </c>
      <c r="N26" s="119">
        <f t="shared" si="2"/>
        <v>16.600000000000001</v>
      </c>
      <c r="O26" s="119">
        <v>35.200000000000003</v>
      </c>
      <c r="P26" s="119">
        <f>SUM(P24:P25)</f>
        <v>0.2</v>
      </c>
    </row>
    <row r="27" spans="2:18" s="130" customFormat="1" ht="18" customHeight="1">
      <c r="B27" s="57"/>
      <c r="C27" s="58" t="s">
        <v>18</v>
      </c>
      <c r="D27" s="59"/>
      <c r="E27" s="151">
        <f t="shared" ref="E27:P27" si="3">E12+E22+E26</f>
        <v>62.609999999999992</v>
      </c>
      <c r="F27" s="151">
        <f t="shared" si="3"/>
        <v>51.509999999999991</v>
      </c>
      <c r="G27" s="151">
        <f t="shared" si="3"/>
        <v>179.53</v>
      </c>
      <c r="H27" s="151">
        <f t="shared" si="3"/>
        <v>1498.51</v>
      </c>
      <c r="I27" s="140">
        <f t="shared" si="3"/>
        <v>0.9830000000000001</v>
      </c>
      <c r="J27" s="151">
        <f t="shared" si="3"/>
        <v>66.87</v>
      </c>
      <c r="K27" s="140">
        <f t="shared" si="3"/>
        <v>0.51700000000000002</v>
      </c>
      <c r="L27" s="151">
        <f t="shared" si="3"/>
        <v>8.4499999999999993</v>
      </c>
      <c r="M27" s="151">
        <f t="shared" si="3"/>
        <v>767.93</v>
      </c>
      <c r="N27" s="151">
        <f t="shared" si="3"/>
        <v>241.60499999999999</v>
      </c>
      <c r="O27" s="151">
        <f t="shared" si="3"/>
        <v>1245.9709999999998</v>
      </c>
      <c r="P27" s="151">
        <f t="shared" si="3"/>
        <v>8.1804999999999986</v>
      </c>
    </row>
  </sheetData>
  <mergeCells count="9">
    <mergeCell ref="H1:H4"/>
    <mergeCell ref="I1:L3"/>
    <mergeCell ref="M1:P3"/>
    <mergeCell ref="B1:B4"/>
    <mergeCell ref="C1:C4"/>
    <mergeCell ref="D1:D4"/>
    <mergeCell ref="E1:E4"/>
    <mergeCell ref="F1:F4"/>
    <mergeCell ref="G1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R29"/>
  <sheetViews>
    <sheetView topLeftCell="A20" workbookViewId="0">
      <selection activeCell="D31" sqref="D31"/>
    </sheetView>
  </sheetViews>
  <sheetFormatPr defaultRowHeight="14.4"/>
  <cols>
    <col min="1" max="1" width="4.21875" customWidth="1"/>
    <col min="2" max="2" width="14.5546875" customWidth="1"/>
    <col min="3" max="3" width="36.21875" customWidth="1"/>
  </cols>
  <sheetData>
    <row r="2" spans="2:18" s="130" customFormat="1" ht="30" customHeight="1">
      <c r="B2" s="156" t="s">
        <v>108</v>
      </c>
      <c r="C2" s="156" t="s">
        <v>139</v>
      </c>
      <c r="D2" s="156" t="s">
        <v>1</v>
      </c>
      <c r="E2" s="156" t="s">
        <v>2</v>
      </c>
      <c r="F2" s="156" t="s">
        <v>3</v>
      </c>
      <c r="G2" s="156" t="s">
        <v>4</v>
      </c>
      <c r="H2" s="156" t="s">
        <v>5</v>
      </c>
      <c r="I2" s="159" t="s">
        <v>6</v>
      </c>
      <c r="J2" s="159"/>
      <c r="K2" s="159"/>
      <c r="L2" s="159"/>
      <c r="M2" s="159" t="s">
        <v>7</v>
      </c>
      <c r="N2" s="159"/>
      <c r="O2" s="159"/>
      <c r="P2" s="159"/>
      <c r="R2" s="7"/>
    </row>
    <row r="3" spans="2:18" s="130" customFormat="1" ht="3" customHeight="1">
      <c r="B3" s="157"/>
      <c r="C3" s="157"/>
      <c r="D3" s="157"/>
      <c r="E3" s="157"/>
      <c r="F3" s="157"/>
      <c r="G3" s="157"/>
      <c r="H3" s="157"/>
      <c r="I3" s="159"/>
      <c r="J3" s="159"/>
      <c r="K3" s="159"/>
      <c r="L3" s="159"/>
      <c r="M3" s="159"/>
      <c r="N3" s="159"/>
      <c r="O3" s="159"/>
      <c r="P3" s="159"/>
      <c r="R3" s="7"/>
    </row>
    <row r="4" spans="2:18" s="130" customFormat="1" ht="15" hidden="1" customHeight="1">
      <c r="B4" s="157"/>
      <c r="C4" s="157"/>
      <c r="D4" s="157"/>
      <c r="E4" s="157"/>
      <c r="F4" s="157"/>
      <c r="G4" s="157"/>
      <c r="H4" s="157"/>
      <c r="I4" s="159"/>
      <c r="J4" s="159"/>
      <c r="K4" s="159"/>
      <c r="L4" s="159"/>
      <c r="M4" s="159"/>
      <c r="N4" s="159"/>
      <c r="O4" s="159"/>
      <c r="P4" s="159"/>
      <c r="R4" s="7"/>
    </row>
    <row r="5" spans="2:18" s="130" customFormat="1">
      <c r="B5" s="158"/>
      <c r="C5" s="158"/>
      <c r="D5" s="158"/>
      <c r="E5" s="158"/>
      <c r="F5" s="158"/>
      <c r="G5" s="158"/>
      <c r="H5" s="158"/>
      <c r="I5" s="155" t="s">
        <v>8</v>
      </c>
      <c r="J5" s="155" t="s">
        <v>9</v>
      </c>
      <c r="K5" s="155" t="s">
        <v>10</v>
      </c>
      <c r="L5" s="155" t="s">
        <v>11</v>
      </c>
      <c r="M5" s="155" t="s">
        <v>12</v>
      </c>
      <c r="N5" s="155" t="s">
        <v>13</v>
      </c>
      <c r="O5" s="155" t="s">
        <v>14</v>
      </c>
      <c r="P5" s="155" t="s">
        <v>15</v>
      </c>
      <c r="Q5" s="3"/>
      <c r="R5" s="7"/>
    </row>
    <row r="6" spans="2:18" s="130" customFormat="1">
      <c r="B6" s="58" t="s">
        <v>43</v>
      </c>
      <c r="C6" s="58" t="s">
        <v>21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R6" s="7"/>
    </row>
    <row r="7" spans="2:18" s="23" customFormat="1" ht="35.25" customHeight="1">
      <c r="B7" s="54" t="s">
        <v>82</v>
      </c>
      <c r="C7" s="80" t="s">
        <v>166</v>
      </c>
      <c r="D7" s="61">
        <v>60</v>
      </c>
      <c r="E7" s="47">
        <v>0.4</v>
      </c>
      <c r="F7" s="47">
        <v>0.05</v>
      </c>
      <c r="G7" s="47">
        <v>0.15</v>
      </c>
      <c r="H7" s="47">
        <v>6.5</v>
      </c>
      <c r="I7" s="92">
        <v>0.01</v>
      </c>
      <c r="J7" s="47">
        <v>12.78</v>
      </c>
      <c r="K7" s="47">
        <v>0</v>
      </c>
      <c r="L7" s="47">
        <v>2</v>
      </c>
      <c r="M7" s="47">
        <v>15.4</v>
      </c>
      <c r="N7" s="47">
        <v>13.4</v>
      </c>
      <c r="O7" s="47">
        <v>30.6</v>
      </c>
      <c r="P7" s="47">
        <v>0.5</v>
      </c>
      <c r="Q7" s="37"/>
      <c r="R7" s="22"/>
    </row>
    <row r="8" spans="2:18" s="28" customFormat="1" ht="30" customHeight="1">
      <c r="B8" s="70" t="s">
        <v>76</v>
      </c>
      <c r="C8" s="71" t="s">
        <v>109</v>
      </c>
      <c r="D8" s="48">
        <v>90</v>
      </c>
      <c r="E8" s="48">
        <v>6.2</v>
      </c>
      <c r="F8" s="48">
        <v>4.5</v>
      </c>
      <c r="G8" s="48">
        <v>1.5</v>
      </c>
      <c r="H8" s="48">
        <v>84.2</v>
      </c>
      <c r="I8" s="48">
        <v>0.01</v>
      </c>
      <c r="J8" s="48">
        <v>1.53</v>
      </c>
      <c r="K8" s="48">
        <v>0.01</v>
      </c>
      <c r="L8" s="48">
        <v>0.33</v>
      </c>
      <c r="M8" s="48">
        <v>45.5</v>
      </c>
      <c r="N8" s="48">
        <v>10.199999999999999</v>
      </c>
      <c r="O8" s="48">
        <v>60</v>
      </c>
      <c r="P8" s="48">
        <v>0.5</v>
      </c>
      <c r="Q8" s="37"/>
      <c r="R8" s="27"/>
    </row>
    <row r="9" spans="2:18" s="17" customFormat="1" ht="33" customHeight="1">
      <c r="B9" s="70" t="s">
        <v>77</v>
      </c>
      <c r="C9" s="71" t="s">
        <v>110</v>
      </c>
      <c r="D9" s="48">
        <v>150</v>
      </c>
      <c r="E9" s="48">
        <v>4.5</v>
      </c>
      <c r="F9" s="48">
        <v>6.1</v>
      </c>
      <c r="G9" s="48">
        <v>25.4</v>
      </c>
      <c r="H9" s="48">
        <v>124.1</v>
      </c>
      <c r="I9" s="48">
        <v>0.05</v>
      </c>
      <c r="J9" s="48">
        <v>0</v>
      </c>
      <c r="K9" s="48">
        <v>0.02</v>
      </c>
      <c r="L9" s="48">
        <v>0.99</v>
      </c>
      <c r="M9" s="48">
        <v>15.2</v>
      </c>
      <c r="N9" s="48">
        <v>18.5</v>
      </c>
      <c r="O9" s="48">
        <v>85.2</v>
      </c>
      <c r="P9" s="48">
        <v>1.1000000000000001</v>
      </c>
      <c r="Q9" s="38"/>
    </row>
    <row r="10" spans="2:18" s="19" customFormat="1" ht="32.25" customHeight="1">
      <c r="B10" s="99">
        <v>631</v>
      </c>
      <c r="C10" s="71" t="s">
        <v>111</v>
      </c>
      <c r="D10" s="48">
        <v>200</v>
      </c>
      <c r="E10" s="48">
        <v>0.2</v>
      </c>
      <c r="F10" s="48">
        <v>0</v>
      </c>
      <c r="G10" s="48">
        <v>25.6</v>
      </c>
      <c r="H10" s="48">
        <v>132</v>
      </c>
      <c r="I10" s="48">
        <v>0.05</v>
      </c>
      <c r="J10" s="48">
        <v>10</v>
      </c>
      <c r="K10" s="48">
        <v>0.01</v>
      </c>
      <c r="L10" s="48">
        <v>0.2</v>
      </c>
      <c r="M10" s="48">
        <v>36.5</v>
      </c>
      <c r="N10" s="48">
        <v>10.199999999999999</v>
      </c>
      <c r="O10" s="48">
        <v>30.6</v>
      </c>
      <c r="P10" s="48">
        <v>1.5</v>
      </c>
      <c r="Q10" s="39"/>
      <c r="R10" s="134"/>
    </row>
    <row r="11" spans="2:18" s="19" customFormat="1" ht="35.25" customHeight="1">
      <c r="B11" s="99" t="s">
        <v>130</v>
      </c>
      <c r="C11" s="71" t="s">
        <v>22</v>
      </c>
      <c r="D11" s="48">
        <v>35</v>
      </c>
      <c r="E11" s="48">
        <v>2.66</v>
      </c>
      <c r="F11" s="48">
        <v>0.28000000000000003</v>
      </c>
      <c r="G11" s="48">
        <v>17.22</v>
      </c>
      <c r="H11" s="48">
        <v>82.25</v>
      </c>
      <c r="I11" s="48">
        <v>0.04</v>
      </c>
      <c r="J11" s="48">
        <v>0</v>
      </c>
      <c r="K11" s="48">
        <v>0</v>
      </c>
      <c r="L11" s="48">
        <v>0.5</v>
      </c>
      <c r="M11" s="48">
        <v>0.5</v>
      </c>
      <c r="N11" s="48">
        <v>4.9000000000000004</v>
      </c>
      <c r="O11" s="48">
        <v>22.75</v>
      </c>
      <c r="P11" s="69">
        <v>0.2</v>
      </c>
      <c r="Q11" s="37"/>
    </row>
    <row r="12" spans="2:18" s="19" customFormat="1" ht="18.75" customHeight="1">
      <c r="B12" s="54"/>
      <c r="C12" s="55" t="s">
        <v>142</v>
      </c>
      <c r="D12" s="48">
        <f>SUM(D7:D11)</f>
        <v>535</v>
      </c>
      <c r="E12" s="49">
        <f t="shared" ref="E12:P12" si="0">SUM(E7:E11)</f>
        <v>13.96</v>
      </c>
      <c r="F12" s="49">
        <f t="shared" si="0"/>
        <v>10.929999999999998</v>
      </c>
      <c r="G12" s="49">
        <f t="shared" si="0"/>
        <v>69.87</v>
      </c>
      <c r="H12" s="49">
        <f t="shared" si="0"/>
        <v>429.05</v>
      </c>
      <c r="I12" s="49">
        <f t="shared" si="0"/>
        <v>0.16</v>
      </c>
      <c r="J12" s="49">
        <f t="shared" si="0"/>
        <v>24.31</v>
      </c>
      <c r="K12" s="49">
        <f t="shared" si="0"/>
        <v>0.04</v>
      </c>
      <c r="L12" s="49">
        <f t="shared" si="0"/>
        <v>4.0200000000000005</v>
      </c>
      <c r="M12" s="49">
        <f t="shared" si="0"/>
        <v>113.1</v>
      </c>
      <c r="N12" s="49">
        <f t="shared" si="0"/>
        <v>57.199999999999996</v>
      </c>
      <c r="O12" s="49">
        <f t="shared" si="0"/>
        <v>229.15</v>
      </c>
      <c r="P12" s="49">
        <f t="shared" si="0"/>
        <v>3.8000000000000003</v>
      </c>
      <c r="Q12" s="40"/>
      <c r="R12" s="134"/>
    </row>
    <row r="13" spans="2:18" s="19" customFormat="1">
      <c r="B13" s="54"/>
      <c r="C13" s="80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41"/>
      <c r="R13" s="134"/>
    </row>
    <row r="14" spans="2:18" s="19" customFormat="1">
      <c r="B14" s="57"/>
      <c r="C14" s="82" t="s">
        <v>20</v>
      </c>
      <c r="D14" s="59"/>
      <c r="E14" s="117"/>
      <c r="F14" s="117"/>
      <c r="G14" s="117"/>
      <c r="H14" s="117"/>
      <c r="I14" s="59"/>
      <c r="J14" s="59"/>
      <c r="K14" s="59"/>
      <c r="L14" s="59"/>
      <c r="M14" s="59"/>
      <c r="N14" s="59"/>
      <c r="O14" s="59"/>
      <c r="P14" s="59"/>
      <c r="Q14" s="41"/>
      <c r="R14" s="134"/>
    </row>
    <row r="15" spans="2:18" s="19" customFormat="1">
      <c r="B15" s="54" t="s">
        <v>82</v>
      </c>
      <c r="C15" s="80" t="s">
        <v>119</v>
      </c>
      <c r="D15" s="69">
        <v>60</v>
      </c>
      <c r="E15" s="69">
        <v>1.5</v>
      </c>
      <c r="F15" s="69">
        <v>9.5</v>
      </c>
      <c r="G15" s="69">
        <v>6.2</v>
      </c>
      <c r="H15" s="69">
        <v>85.4</v>
      </c>
      <c r="I15" s="69">
        <v>0.05</v>
      </c>
      <c r="J15" s="69">
        <v>7.5</v>
      </c>
      <c r="K15" s="69">
        <v>0</v>
      </c>
      <c r="L15" s="69">
        <v>0</v>
      </c>
      <c r="M15" s="69">
        <v>145.6</v>
      </c>
      <c r="N15" s="69">
        <v>10.3</v>
      </c>
      <c r="O15" s="69">
        <v>36.5</v>
      </c>
      <c r="P15" s="69">
        <v>0.1</v>
      </c>
      <c r="Q15" s="41"/>
      <c r="R15" s="134"/>
    </row>
    <row r="16" spans="2:18" s="17" customFormat="1" ht="30.75" customHeight="1">
      <c r="B16" s="62" t="s">
        <v>55</v>
      </c>
      <c r="C16" s="88" t="s">
        <v>174</v>
      </c>
      <c r="D16" s="52">
        <v>210</v>
      </c>
      <c r="E16" s="52">
        <v>2.8</v>
      </c>
      <c r="F16" s="52">
        <v>3.5</v>
      </c>
      <c r="G16" s="52">
        <v>10.8</v>
      </c>
      <c r="H16" s="52">
        <v>65.3</v>
      </c>
      <c r="I16" s="52">
        <v>0.01</v>
      </c>
      <c r="J16" s="52">
        <v>0.6</v>
      </c>
      <c r="K16" s="52">
        <v>0</v>
      </c>
      <c r="L16" s="52">
        <v>0.3</v>
      </c>
      <c r="M16" s="52">
        <v>45.5</v>
      </c>
      <c r="N16" s="52">
        <v>15.9</v>
      </c>
      <c r="O16" s="52">
        <v>60.8</v>
      </c>
      <c r="P16" s="52">
        <v>0.1</v>
      </c>
      <c r="Q16" s="38"/>
      <c r="R16" s="18"/>
    </row>
    <row r="17" spans="1:18" s="19" customFormat="1" ht="33" customHeight="1">
      <c r="B17" s="54" t="s">
        <v>58</v>
      </c>
      <c r="C17" s="80" t="s">
        <v>59</v>
      </c>
      <c r="D17" s="109">
        <v>90</v>
      </c>
      <c r="E17" s="137">
        <v>9.33</v>
      </c>
      <c r="F17" s="137">
        <v>7.6</v>
      </c>
      <c r="G17" s="137">
        <v>5.33</v>
      </c>
      <c r="H17" s="137">
        <v>313.8</v>
      </c>
      <c r="I17" s="137">
        <v>0</v>
      </c>
      <c r="J17" s="137">
        <v>0.66666666666666674</v>
      </c>
      <c r="K17" s="137">
        <v>0</v>
      </c>
      <c r="L17" s="137">
        <v>0</v>
      </c>
      <c r="M17" s="137">
        <v>5.5833333333333339</v>
      </c>
      <c r="N17" s="137">
        <v>2.5833333333333335</v>
      </c>
      <c r="O17" s="137">
        <v>11.416666666666666</v>
      </c>
      <c r="P17" s="137">
        <v>0.16666666666666669</v>
      </c>
      <c r="Q17" s="42"/>
      <c r="R17" s="134"/>
    </row>
    <row r="18" spans="1:18" s="19" customFormat="1" ht="18.75" customHeight="1">
      <c r="B18" s="54" t="s">
        <v>67</v>
      </c>
      <c r="C18" s="80" t="s">
        <v>112</v>
      </c>
      <c r="D18" s="48">
        <v>150</v>
      </c>
      <c r="E18" s="48">
        <v>5.4</v>
      </c>
      <c r="F18" s="48">
        <v>5.2</v>
      </c>
      <c r="G18" s="48">
        <v>26.4</v>
      </c>
      <c r="H18" s="48">
        <v>184.5</v>
      </c>
      <c r="I18" s="69">
        <v>0.05</v>
      </c>
      <c r="J18" s="69">
        <v>0</v>
      </c>
      <c r="K18" s="69">
        <v>0.4</v>
      </c>
      <c r="L18" s="69">
        <v>0</v>
      </c>
      <c r="M18" s="69">
        <v>105.6</v>
      </c>
      <c r="N18" s="69">
        <v>45.6</v>
      </c>
      <c r="O18" s="69">
        <v>230.6</v>
      </c>
      <c r="P18" s="69">
        <v>0.6</v>
      </c>
      <c r="Q18" s="39"/>
      <c r="R18" s="134"/>
    </row>
    <row r="19" spans="1:18" s="130" customFormat="1">
      <c r="A19" s="19"/>
      <c r="B19" s="54" t="s">
        <v>27</v>
      </c>
      <c r="C19" s="80" t="s">
        <v>28</v>
      </c>
      <c r="D19" s="69">
        <v>200</v>
      </c>
      <c r="E19" s="69">
        <v>0.11</v>
      </c>
      <c r="F19" s="69">
        <v>0.89</v>
      </c>
      <c r="G19" s="69">
        <v>11.67</v>
      </c>
      <c r="H19" s="69">
        <v>60.22</v>
      </c>
      <c r="I19" s="69">
        <v>0</v>
      </c>
      <c r="J19" s="69">
        <v>3.55</v>
      </c>
      <c r="K19" s="69">
        <v>0</v>
      </c>
      <c r="L19" s="69">
        <v>0</v>
      </c>
      <c r="M19" s="69">
        <v>29.78</v>
      </c>
      <c r="N19" s="69">
        <v>1.67</v>
      </c>
      <c r="O19" s="69">
        <v>9.33</v>
      </c>
      <c r="P19" s="69">
        <v>0.33</v>
      </c>
      <c r="Q19" s="39"/>
    </row>
    <row r="20" spans="1:18" s="19" customFormat="1" ht="27" customHeight="1">
      <c r="B20" s="99" t="s">
        <v>130</v>
      </c>
      <c r="C20" s="51" t="s">
        <v>22</v>
      </c>
      <c r="D20" s="52">
        <v>20</v>
      </c>
      <c r="E20" s="52">
        <v>1.52</v>
      </c>
      <c r="F20" s="52">
        <v>0.16</v>
      </c>
      <c r="G20" s="52">
        <v>9.84</v>
      </c>
      <c r="H20" s="52">
        <v>47</v>
      </c>
      <c r="I20" s="52">
        <v>0.01</v>
      </c>
      <c r="J20" s="52">
        <v>0</v>
      </c>
      <c r="K20" s="52">
        <v>0</v>
      </c>
      <c r="L20" s="52">
        <v>0</v>
      </c>
      <c r="M20" s="52">
        <v>4</v>
      </c>
      <c r="N20" s="52">
        <v>2.8</v>
      </c>
      <c r="O20" s="52">
        <v>2.56</v>
      </c>
      <c r="P20" s="53">
        <v>0.5</v>
      </c>
      <c r="Q20" s="131"/>
      <c r="R20" s="134"/>
    </row>
    <row r="21" spans="1:18" s="19" customFormat="1" ht="33" customHeight="1">
      <c r="B21" s="50" t="s">
        <v>131</v>
      </c>
      <c r="C21" s="51" t="s">
        <v>75</v>
      </c>
      <c r="D21" s="52">
        <v>20</v>
      </c>
      <c r="E21" s="52">
        <v>1.5</v>
      </c>
      <c r="F21" s="52">
        <v>0.24</v>
      </c>
      <c r="G21" s="52">
        <v>6.4</v>
      </c>
      <c r="H21" s="52">
        <v>15.1</v>
      </c>
      <c r="I21" s="52">
        <v>0.03</v>
      </c>
      <c r="J21" s="52">
        <v>0</v>
      </c>
      <c r="K21" s="52">
        <v>0</v>
      </c>
      <c r="L21" s="52">
        <v>0</v>
      </c>
      <c r="M21" s="52">
        <v>15.6</v>
      </c>
      <c r="N21" s="52">
        <v>6.1</v>
      </c>
      <c r="O21" s="52">
        <v>35.4</v>
      </c>
      <c r="P21" s="53">
        <v>0.2</v>
      </c>
      <c r="Q21" s="131"/>
      <c r="R21" s="134"/>
    </row>
    <row r="22" spans="1:18" s="130" customFormat="1">
      <c r="B22" s="132" t="s">
        <v>66</v>
      </c>
      <c r="C22" s="132" t="s">
        <v>161</v>
      </c>
      <c r="D22" s="133">
        <v>60</v>
      </c>
      <c r="E22" s="133">
        <v>5.64</v>
      </c>
      <c r="F22" s="133">
        <v>41.52</v>
      </c>
      <c r="G22" s="133">
        <v>41.52</v>
      </c>
      <c r="H22" s="133">
        <v>234</v>
      </c>
      <c r="I22" s="133">
        <v>0.81</v>
      </c>
      <c r="J22" s="133">
        <v>0.06</v>
      </c>
      <c r="K22" s="133">
        <v>0.03</v>
      </c>
      <c r="L22" s="133">
        <v>0.15</v>
      </c>
      <c r="M22" s="133">
        <v>0.18</v>
      </c>
      <c r="N22" s="133">
        <v>3.0000000000000001E-3</v>
      </c>
      <c r="O22" s="133">
        <v>0.21</v>
      </c>
      <c r="P22" s="133">
        <v>0.06</v>
      </c>
      <c r="Q22" s="131"/>
    </row>
    <row r="23" spans="1:18" s="130" customFormat="1">
      <c r="A23" s="19"/>
      <c r="B23" s="54" t="s">
        <v>70</v>
      </c>
      <c r="C23" s="80" t="s">
        <v>129</v>
      </c>
      <c r="D23" s="61">
        <v>100</v>
      </c>
      <c r="E23" s="47">
        <v>0</v>
      </c>
      <c r="F23" s="47">
        <v>0.3</v>
      </c>
      <c r="G23" s="47">
        <v>11.25</v>
      </c>
      <c r="H23" s="47">
        <v>57</v>
      </c>
      <c r="I23" s="47">
        <v>0.01</v>
      </c>
      <c r="J23" s="47">
        <v>15.6</v>
      </c>
      <c r="K23" s="47">
        <v>0.09</v>
      </c>
      <c r="L23" s="47">
        <v>1.5</v>
      </c>
      <c r="M23" s="47">
        <v>85.4</v>
      </c>
      <c r="N23" s="47">
        <v>15.4</v>
      </c>
      <c r="O23" s="47">
        <v>10.3</v>
      </c>
      <c r="P23" s="47">
        <v>0.1</v>
      </c>
      <c r="Q23" s="131"/>
    </row>
    <row r="24" spans="1:18" s="1" customFormat="1">
      <c r="B24" s="72"/>
      <c r="C24" s="89" t="s">
        <v>143</v>
      </c>
      <c r="D24" s="74">
        <f t="shared" ref="D24:P24" si="1">SUM(D15:D23)</f>
        <v>910</v>
      </c>
      <c r="E24" s="74">
        <f t="shared" si="1"/>
        <v>27.8</v>
      </c>
      <c r="F24" s="74">
        <f t="shared" si="1"/>
        <v>68.91</v>
      </c>
      <c r="G24" s="74">
        <f t="shared" si="1"/>
        <v>129.41</v>
      </c>
      <c r="H24" s="74">
        <f t="shared" si="1"/>
        <v>1062.3200000000002</v>
      </c>
      <c r="I24" s="74">
        <f t="shared" si="1"/>
        <v>0.97000000000000008</v>
      </c>
      <c r="J24" s="74">
        <f t="shared" si="1"/>
        <v>27.976666666666667</v>
      </c>
      <c r="K24" s="74">
        <f t="shared" si="1"/>
        <v>0.52</v>
      </c>
      <c r="L24" s="74">
        <f t="shared" si="1"/>
        <v>1.95</v>
      </c>
      <c r="M24" s="74">
        <f t="shared" si="1"/>
        <v>437.24333333333334</v>
      </c>
      <c r="N24" s="74">
        <f t="shared" si="1"/>
        <v>100.35633333333334</v>
      </c>
      <c r="O24" s="74">
        <f t="shared" si="1"/>
        <v>397.11666666666662</v>
      </c>
      <c r="P24" s="74">
        <f t="shared" si="1"/>
        <v>2.1566666666666667</v>
      </c>
      <c r="Q24" s="43"/>
      <c r="R24" s="6"/>
    </row>
    <row r="25" spans="1:18" s="1" customFormat="1">
      <c r="B25" s="72"/>
      <c r="C25" s="89" t="s">
        <v>104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43"/>
      <c r="R25" s="6"/>
    </row>
    <row r="26" spans="1:18" s="23" customFormat="1" ht="39" customHeight="1">
      <c r="B26" s="54" t="s">
        <v>91</v>
      </c>
      <c r="C26" s="80" t="s">
        <v>113</v>
      </c>
      <c r="D26" s="61">
        <v>100</v>
      </c>
      <c r="E26" s="47">
        <v>4.3</v>
      </c>
      <c r="F26" s="47">
        <v>1.5</v>
      </c>
      <c r="G26" s="47">
        <v>15.2</v>
      </c>
      <c r="H26" s="47">
        <v>118.81</v>
      </c>
      <c r="I26" s="47">
        <v>0.25</v>
      </c>
      <c r="J26" s="47">
        <v>0.5</v>
      </c>
      <c r="K26" s="47">
        <v>0.01</v>
      </c>
      <c r="L26" s="47">
        <v>1.4</v>
      </c>
      <c r="M26" s="47">
        <v>65.400000000000006</v>
      </c>
      <c r="N26" s="47">
        <v>16.5</v>
      </c>
      <c r="O26" s="47">
        <v>200.5</v>
      </c>
      <c r="P26" s="47">
        <v>0.3</v>
      </c>
      <c r="Q26" s="37"/>
      <c r="R26" s="22"/>
    </row>
    <row r="27" spans="1:18" s="28" customFormat="1" ht="39" customHeight="1">
      <c r="B27" s="70" t="s">
        <v>92</v>
      </c>
      <c r="C27" s="71" t="s">
        <v>114</v>
      </c>
      <c r="D27" s="48">
        <v>200</v>
      </c>
      <c r="E27" s="48">
        <v>0.7</v>
      </c>
      <c r="F27" s="48">
        <v>0</v>
      </c>
      <c r="G27" s="48">
        <v>26.8</v>
      </c>
      <c r="H27" s="48">
        <v>116.19</v>
      </c>
      <c r="I27" s="48">
        <v>0.15</v>
      </c>
      <c r="J27" s="48">
        <v>0</v>
      </c>
      <c r="K27" s="48">
        <v>0.02</v>
      </c>
      <c r="L27" s="48">
        <v>1.0900000000000001</v>
      </c>
      <c r="M27" s="48">
        <v>126.3</v>
      </c>
      <c r="N27" s="48">
        <v>14.3</v>
      </c>
      <c r="O27" s="48">
        <v>186.5</v>
      </c>
      <c r="P27" s="48">
        <v>0.4</v>
      </c>
      <c r="Q27" s="37"/>
      <c r="R27" s="27"/>
    </row>
    <row r="28" spans="1:18" s="1" customFormat="1">
      <c r="B28" s="73"/>
      <c r="C28" s="73" t="s">
        <v>181</v>
      </c>
      <c r="D28" s="74"/>
      <c r="E28" s="78">
        <f t="shared" ref="E28:P28" si="2">SUM(E26:E27)</f>
        <v>5</v>
      </c>
      <c r="F28" s="78">
        <f t="shared" si="2"/>
        <v>1.5</v>
      </c>
      <c r="G28" s="78">
        <f t="shared" si="2"/>
        <v>42</v>
      </c>
      <c r="H28" s="78">
        <f t="shared" si="2"/>
        <v>235</v>
      </c>
      <c r="I28" s="78">
        <f t="shared" si="2"/>
        <v>0.4</v>
      </c>
      <c r="J28" s="78">
        <f t="shared" si="2"/>
        <v>0.5</v>
      </c>
      <c r="K28" s="78">
        <f t="shared" si="2"/>
        <v>0.03</v>
      </c>
      <c r="L28" s="78">
        <f t="shared" si="2"/>
        <v>2.4900000000000002</v>
      </c>
      <c r="M28" s="78">
        <f t="shared" si="2"/>
        <v>191.7</v>
      </c>
      <c r="N28" s="78">
        <f t="shared" si="2"/>
        <v>30.8</v>
      </c>
      <c r="O28" s="78">
        <f t="shared" si="2"/>
        <v>387</v>
      </c>
      <c r="P28" s="78">
        <f t="shared" si="2"/>
        <v>0.7</v>
      </c>
      <c r="Q28" s="44"/>
      <c r="R28" s="6"/>
    </row>
    <row r="29" spans="1:18" s="130" customFormat="1" ht="15" customHeight="1">
      <c r="B29" s="60"/>
      <c r="C29" s="73" t="s">
        <v>18</v>
      </c>
      <c r="D29" s="69"/>
      <c r="E29" s="78">
        <f t="shared" ref="E29:P29" si="3">E12+E24+E28</f>
        <v>46.760000000000005</v>
      </c>
      <c r="F29" s="78">
        <f t="shared" si="3"/>
        <v>81.339999999999989</v>
      </c>
      <c r="G29" s="78">
        <f t="shared" si="3"/>
        <v>241.28</v>
      </c>
      <c r="H29" s="78">
        <f t="shared" si="3"/>
        <v>1726.3700000000001</v>
      </c>
      <c r="I29" s="78">
        <f t="shared" si="3"/>
        <v>1.5300000000000002</v>
      </c>
      <c r="J29" s="78">
        <f t="shared" si="3"/>
        <v>52.786666666666662</v>
      </c>
      <c r="K29" s="78">
        <f t="shared" si="3"/>
        <v>0.59000000000000008</v>
      </c>
      <c r="L29" s="78">
        <f t="shared" si="3"/>
        <v>8.4600000000000009</v>
      </c>
      <c r="M29" s="78">
        <f t="shared" si="3"/>
        <v>742.04333333333329</v>
      </c>
      <c r="N29" s="78">
        <f t="shared" si="3"/>
        <v>188.35633333333334</v>
      </c>
      <c r="O29" s="78">
        <f t="shared" si="3"/>
        <v>1013.2666666666667</v>
      </c>
      <c r="P29" s="78">
        <f t="shared" si="3"/>
        <v>6.6566666666666672</v>
      </c>
      <c r="Q29" s="45"/>
    </row>
  </sheetData>
  <mergeCells count="9">
    <mergeCell ref="H2:H5"/>
    <mergeCell ref="I2:L4"/>
    <mergeCell ref="M2:P4"/>
    <mergeCell ref="B2:B5"/>
    <mergeCell ref="C2:C5"/>
    <mergeCell ref="D2:D5"/>
    <mergeCell ref="E2:E5"/>
    <mergeCell ref="F2:F5"/>
    <mergeCell ref="G2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5"/>
  <sheetViews>
    <sheetView topLeftCell="A13" workbookViewId="0">
      <selection activeCell="B22" sqref="B22:B23"/>
    </sheetView>
  </sheetViews>
  <sheetFormatPr defaultRowHeight="14.4"/>
  <cols>
    <col min="1" max="1" width="3.44140625" customWidth="1"/>
    <col min="2" max="2" width="11.21875" customWidth="1"/>
    <col min="3" max="3" width="38.5546875" customWidth="1"/>
  </cols>
  <sheetData>
    <row r="1" spans="2:18" s="130" customFormat="1" ht="30" customHeight="1">
      <c r="B1" s="156" t="s">
        <v>19</v>
      </c>
      <c r="C1" s="159" t="s">
        <v>139</v>
      </c>
      <c r="D1" s="159" t="s">
        <v>1</v>
      </c>
      <c r="E1" s="159" t="s">
        <v>2</v>
      </c>
      <c r="F1" s="159" t="s">
        <v>3</v>
      </c>
      <c r="G1" s="159" t="s">
        <v>4</v>
      </c>
      <c r="H1" s="156" t="s">
        <v>5</v>
      </c>
      <c r="I1" s="159" t="s">
        <v>6</v>
      </c>
      <c r="J1" s="159"/>
      <c r="K1" s="159"/>
      <c r="L1" s="159"/>
      <c r="M1" s="159" t="s">
        <v>7</v>
      </c>
      <c r="N1" s="159"/>
      <c r="O1" s="159"/>
      <c r="P1" s="159"/>
    </row>
    <row r="2" spans="2:18" s="130" customFormat="1" ht="4.5" customHeight="1">
      <c r="B2" s="157"/>
      <c r="C2" s="159"/>
      <c r="D2" s="159"/>
      <c r="E2" s="159"/>
      <c r="F2" s="159"/>
      <c r="G2" s="159"/>
      <c r="H2" s="157"/>
      <c r="I2" s="159"/>
      <c r="J2" s="159"/>
      <c r="K2" s="159"/>
      <c r="L2" s="159"/>
      <c r="M2" s="159"/>
      <c r="N2" s="159"/>
      <c r="O2" s="159"/>
      <c r="P2" s="159"/>
    </row>
    <row r="3" spans="2:18" s="130" customFormat="1" hidden="1">
      <c r="B3" s="158"/>
      <c r="C3" s="159"/>
      <c r="D3" s="159"/>
      <c r="E3" s="159"/>
      <c r="F3" s="159"/>
      <c r="G3" s="159"/>
      <c r="H3" s="158"/>
      <c r="I3" s="159"/>
      <c r="J3" s="159"/>
      <c r="K3" s="159"/>
      <c r="L3" s="159"/>
      <c r="M3" s="159"/>
      <c r="N3" s="159"/>
      <c r="O3" s="159"/>
      <c r="P3" s="159"/>
    </row>
    <row r="4" spans="2:18" s="130" customFormat="1">
      <c r="B4" s="155"/>
      <c r="C4" s="155"/>
      <c r="D4" s="155"/>
      <c r="E4" s="155"/>
      <c r="F4" s="155"/>
      <c r="G4" s="155"/>
      <c r="H4" s="155"/>
      <c r="I4" s="155" t="s">
        <v>8</v>
      </c>
      <c r="J4" s="155" t="s">
        <v>9</v>
      </c>
      <c r="K4" s="155" t="s">
        <v>10</v>
      </c>
      <c r="L4" s="155" t="s">
        <v>11</v>
      </c>
      <c r="M4" s="155" t="s">
        <v>12</v>
      </c>
      <c r="N4" s="155" t="s">
        <v>13</v>
      </c>
      <c r="O4" s="155" t="s">
        <v>14</v>
      </c>
      <c r="P4" s="155" t="s">
        <v>15</v>
      </c>
      <c r="Q4" s="3"/>
      <c r="R4" s="7"/>
    </row>
    <row r="5" spans="2:18" s="130" customFormat="1">
      <c r="B5" s="58" t="s">
        <v>44</v>
      </c>
      <c r="C5" s="90" t="s">
        <v>21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2:18" s="19" customFormat="1" ht="32.25" customHeight="1">
      <c r="B6" s="54" t="s">
        <v>70</v>
      </c>
      <c r="C6" s="80" t="s">
        <v>97</v>
      </c>
      <c r="D6" s="61">
        <v>65</v>
      </c>
      <c r="E6" s="47">
        <v>7.35</v>
      </c>
      <c r="F6" s="47">
        <v>10.15</v>
      </c>
      <c r="G6" s="47">
        <v>13.62</v>
      </c>
      <c r="H6" s="47">
        <v>166.5</v>
      </c>
      <c r="I6" s="47">
        <v>0.1</v>
      </c>
      <c r="J6" s="92">
        <v>0.05</v>
      </c>
      <c r="K6" s="47">
        <v>0.04</v>
      </c>
      <c r="L6" s="47">
        <v>0.5</v>
      </c>
      <c r="M6" s="47">
        <v>168.5</v>
      </c>
      <c r="N6" s="47">
        <v>8.6</v>
      </c>
      <c r="O6" s="47">
        <v>286.5</v>
      </c>
      <c r="P6" s="47">
        <v>0.35</v>
      </c>
      <c r="Q6" s="131"/>
      <c r="R6" s="134"/>
    </row>
    <row r="7" spans="2:18" s="19" customFormat="1" ht="30.75" customHeight="1">
      <c r="B7" s="54" t="s">
        <v>71</v>
      </c>
      <c r="C7" s="80" t="s">
        <v>148</v>
      </c>
      <c r="D7" s="61">
        <v>200</v>
      </c>
      <c r="E7" s="47">
        <v>6.28</v>
      </c>
      <c r="F7" s="47">
        <v>11.82</v>
      </c>
      <c r="G7" s="47">
        <v>26</v>
      </c>
      <c r="H7" s="47">
        <v>254.5</v>
      </c>
      <c r="I7" s="47">
        <v>5.6250000000000001E-2</v>
      </c>
      <c r="J7" s="47">
        <v>0.1</v>
      </c>
      <c r="K7" s="47">
        <v>0.04</v>
      </c>
      <c r="L7" s="47">
        <v>0.9</v>
      </c>
      <c r="M7" s="47">
        <v>189.5</v>
      </c>
      <c r="N7" s="47">
        <v>45.5</v>
      </c>
      <c r="O7" s="47">
        <v>224.1</v>
      </c>
      <c r="P7" s="47">
        <v>0.45</v>
      </c>
      <c r="Q7" s="11"/>
    </row>
    <row r="8" spans="2:18" s="17" customFormat="1" ht="34.5" customHeight="1">
      <c r="B8" s="99">
        <v>108</v>
      </c>
      <c r="C8" s="100" t="s">
        <v>115</v>
      </c>
      <c r="D8" s="48">
        <v>200</v>
      </c>
      <c r="E8" s="48">
        <v>1.5</v>
      </c>
      <c r="F8" s="48">
        <v>0</v>
      </c>
      <c r="G8" s="48">
        <v>15.6</v>
      </c>
      <c r="H8" s="48">
        <v>122</v>
      </c>
      <c r="I8" s="52">
        <v>0</v>
      </c>
      <c r="J8" s="52">
        <v>0</v>
      </c>
      <c r="K8" s="52">
        <v>0</v>
      </c>
      <c r="L8" s="52">
        <v>0</v>
      </c>
      <c r="M8" s="52">
        <v>1</v>
      </c>
      <c r="N8" s="52">
        <v>0</v>
      </c>
      <c r="O8" s="52">
        <v>0</v>
      </c>
      <c r="P8" s="52">
        <v>0.1</v>
      </c>
      <c r="Q8" s="13"/>
    </row>
    <row r="9" spans="2:18" s="19" customFormat="1" ht="27" customHeight="1">
      <c r="B9" s="99" t="s">
        <v>130</v>
      </c>
      <c r="C9" s="51" t="s">
        <v>22</v>
      </c>
      <c r="D9" s="52">
        <v>20</v>
      </c>
      <c r="E9" s="52">
        <v>1.52</v>
      </c>
      <c r="F9" s="52">
        <v>0.16</v>
      </c>
      <c r="G9" s="52">
        <v>9.84</v>
      </c>
      <c r="H9" s="52">
        <v>47</v>
      </c>
      <c r="I9" s="52">
        <v>0.01</v>
      </c>
      <c r="J9" s="52">
        <v>0</v>
      </c>
      <c r="K9" s="52">
        <v>0</v>
      </c>
      <c r="L9" s="52">
        <v>0</v>
      </c>
      <c r="M9" s="52">
        <v>4</v>
      </c>
      <c r="N9" s="52">
        <v>2.8</v>
      </c>
      <c r="O9" s="52">
        <v>2.56</v>
      </c>
      <c r="P9" s="53">
        <v>0.5</v>
      </c>
      <c r="Q9" s="131"/>
      <c r="R9" s="134"/>
    </row>
    <row r="10" spans="2:18" s="19" customFormat="1" ht="33" customHeight="1">
      <c r="B10" s="50" t="s">
        <v>131</v>
      </c>
      <c r="C10" s="111" t="s">
        <v>75</v>
      </c>
      <c r="D10" s="52">
        <v>20</v>
      </c>
      <c r="E10" s="52">
        <v>2.1</v>
      </c>
      <c r="F10" s="52">
        <v>0.1</v>
      </c>
      <c r="G10" s="52">
        <v>4.2</v>
      </c>
      <c r="H10" s="52">
        <v>36.200000000000003</v>
      </c>
      <c r="I10" s="52">
        <v>3.5999999999999997E-2</v>
      </c>
      <c r="J10" s="52">
        <v>0</v>
      </c>
      <c r="K10" s="52">
        <v>0</v>
      </c>
      <c r="L10" s="52">
        <v>0</v>
      </c>
      <c r="M10" s="52">
        <v>10.5</v>
      </c>
      <c r="N10" s="52">
        <v>2.1</v>
      </c>
      <c r="O10" s="52">
        <v>94.2</v>
      </c>
      <c r="P10" s="53">
        <v>0.4</v>
      </c>
      <c r="Q10" s="131"/>
      <c r="R10" s="134"/>
    </row>
    <row r="11" spans="2:18" s="17" customFormat="1" ht="18.75" customHeight="1">
      <c r="B11" s="79"/>
      <c r="C11" s="55" t="s">
        <v>142</v>
      </c>
      <c r="D11" s="52">
        <f>SUM(D6:D10)</f>
        <v>505</v>
      </c>
      <c r="E11" s="105">
        <f t="shared" ref="E11:P11" si="0">SUM(E6:E10)</f>
        <v>18.75</v>
      </c>
      <c r="F11" s="105">
        <f t="shared" si="0"/>
        <v>22.23</v>
      </c>
      <c r="G11" s="105">
        <f t="shared" si="0"/>
        <v>69.260000000000005</v>
      </c>
      <c r="H11" s="105">
        <f t="shared" si="0"/>
        <v>626.20000000000005</v>
      </c>
      <c r="I11" s="105">
        <f t="shared" si="0"/>
        <v>0.20225000000000001</v>
      </c>
      <c r="J11" s="105">
        <f t="shared" si="0"/>
        <v>0.15000000000000002</v>
      </c>
      <c r="K11" s="105">
        <f t="shared" si="0"/>
        <v>0.08</v>
      </c>
      <c r="L11" s="105">
        <f t="shared" si="0"/>
        <v>1.4</v>
      </c>
      <c r="M11" s="105">
        <f t="shared" si="0"/>
        <v>373.5</v>
      </c>
      <c r="N11" s="105">
        <f t="shared" si="0"/>
        <v>59</v>
      </c>
      <c r="O11" s="105">
        <f t="shared" si="0"/>
        <v>607.36</v>
      </c>
      <c r="P11" s="105">
        <f t="shared" si="0"/>
        <v>1.7999999999999998</v>
      </c>
      <c r="Q11" s="24"/>
    </row>
    <row r="12" spans="2:18" s="17" customFormat="1">
      <c r="B12" s="95"/>
      <c r="C12" s="114" t="s">
        <v>20</v>
      </c>
      <c r="D12" s="97"/>
      <c r="E12" s="115"/>
      <c r="F12" s="115"/>
      <c r="G12" s="115"/>
      <c r="H12" s="115"/>
      <c r="I12" s="97"/>
      <c r="J12" s="97"/>
      <c r="K12" s="97"/>
      <c r="L12" s="97"/>
      <c r="M12" s="97"/>
      <c r="N12" s="97"/>
      <c r="O12" s="97"/>
      <c r="P12" s="97"/>
      <c r="Q12" s="18"/>
    </row>
    <row r="13" spans="2:18" s="126" customFormat="1">
      <c r="B13" s="54" t="s">
        <v>133</v>
      </c>
      <c r="C13" s="60" t="s">
        <v>137</v>
      </c>
      <c r="D13" s="127">
        <v>60</v>
      </c>
      <c r="E13" s="128">
        <v>1.88</v>
      </c>
      <c r="F13" s="128">
        <v>1.97</v>
      </c>
      <c r="G13" s="128">
        <v>4.1900000000000004</v>
      </c>
      <c r="H13" s="128">
        <v>46.73</v>
      </c>
      <c r="I13" s="128">
        <v>0</v>
      </c>
      <c r="J13" s="128">
        <v>7.21</v>
      </c>
      <c r="K13" s="128">
        <v>0</v>
      </c>
      <c r="L13" s="128">
        <v>0.42</v>
      </c>
      <c r="M13" s="128">
        <v>25.2</v>
      </c>
      <c r="N13" s="128">
        <v>10.29</v>
      </c>
      <c r="O13" s="128">
        <v>17.64</v>
      </c>
      <c r="P13" s="128">
        <v>0.84</v>
      </c>
      <c r="Q13" s="129"/>
    </row>
    <row r="14" spans="2:18" s="25" customFormat="1" ht="30.75" customHeight="1">
      <c r="B14" s="62" t="s">
        <v>32</v>
      </c>
      <c r="C14" s="88" t="s">
        <v>33</v>
      </c>
      <c r="D14" s="64">
        <v>200</v>
      </c>
      <c r="E14" s="138">
        <v>10.1</v>
      </c>
      <c r="F14" s="138">
        <v>7.3</v>
      </c>
      <c r="G14" s="138">
        <v>48.4</v>
      </c>
      <c r="H14" s="138">
        <v>187.3</v>
      </c>
      <c r="I14" s="138">
        <v>0.1</v>
      </c>
      <c r="J14" s="138">
        <v>0.4</v>
      </c>
      <c r="K14" s="138">
        <v>0.7</v>
      </c>
      <c r="L14" s="138">
        <v>0.1</v>
      </c>
      <c r="M14" s="138">
        <v>31.6</v>
      </c>
      <c r="N14" s="138">
        <v>14.5</v>
      </c>
      <c r="O14" s="138">
        <v>95.3</v>
      </c>
      <c r="P14" s="138">
        <v>1.2</v>
      </c>
      <c r="Q14" s="15"/>
    </row>
    <row r="15" spans="2:18" s="130" customFormat="1">
      <c r="B15" s="57" t="s">
        <v>144</v>
      </c>
      <c r="C15" s="91" t="s">
        <v>153</v>
      </c>
      <c r="D15" s="59">
        <v>90</v>
      </c>
      <c r="E15" s="59">
        <v>14.18</v>
      </c>
      <c r="F15" s="59">
        <v>18.079999999999998</v>
      </c>
      <c r="G15" s="59">
        <v>4.18</v>
      </c>
      <c r="H15" s="59">
        <v>246.5</v>
      </c>
      <c r="I15" s="59">
        <v>0.11</v>
      </c>
      <c r="J15" s="59">
        <v>0</v>
      </c>
      <c r="K15" s="59">
        <v>0</v>
      </c>
      <c r="L15" s="59">
        <v>0.24</v>
      </c>
      <c r="M15" s="59">
        <v>24.72</v>
      </c>
      <c r="N15" s="59">
        <v>11.1</v>
      </c>
      <c r="O15" s="59">
        <v>126.72</v>
      </c>
      <c r="P15" s="59">
        <v>0.24</v>
      </c>
      <c r="R15" s="7"/>
    </row>
    <row r="16" spans="2:18" s="26" customFormat="1" ht="18.75" customHeight="1">
      <c r="B16" s="57" t="s">
        <v>51</v>
      </c>
      <c r="C16" s="91" t="s">
        <v>52</v>
      </c>
      <c r="D16" s="59">
        <v>150</v>
      </c>
      <c r="E16" s="59">
        <v>3.5</v>
      </c>
      <c r="F16" s="59">
        <v>6.5</v>
      </c>
      <c r="G16" s="59">
        <v>11.5</v>
      </c>
      <c r="H16" s="59">
        <v>85.6</v>
      </c>
      <c r="I16" s="59">
        <v>0</v>
      </c>
      <c r="J16" s="59">
        <v>16.5</v>
      </c>
      <c r="K16" s="59">
        <v>0.01</v>
      </c>
      <c r="L16" s="59">
        <v>0.9</v>
      </c>
      <c r="M16" s="59">
        <v>60.4</v>
      </c>
      <c r="N16" s="59">
        <v>15.6</v>
      </c>
      <c r="O16" s="59">
        <v>95.6</v>
      </c>
      <c r="P16" s="69">
        <v>0.6</v>
      </c>
      <c r="Q16" s="8"/>
    </row>
    <row r="17" spans="1:18" s="130" customFormat="1">
      <c r="A17" s="26"/>
      <c r="B17" s="54" t="s">
        <v>53</v>
      </c>
      <c r="C17" s="77" t="s">
        <v>54</v>
      </c>
      <c r="D17" s="69">
        <v>200</v>
      </c>
      <c r="E17" s="69">
        <v>1.67</v>
      </c>
      <c r="F17" s="69">
        <v>2.78</v>
      </c>
      <c r="G17" s="69">
        <v>12.78</v>
      </c>
      <c r="H17" s="69">
        <v>50.22</v>
      </c>
      <c r="I17" s="69">
        <v>0.33</v>
      </c>
      <c r="J17" s="69">
        <v>0.55000000000000004</v>
      </c>
      <c r="K17" s="69">
        <v>1.0999999999999999E-2</v>
      </c>
      <c r="L17" s="69">
        <v>1.0999999999999999E-2</v>
      </c>
      <c r="M17" s="69">
        <v>161.66999999999999</v>
      </c>
      <c r="N17" s="69">
        <v>11.55</v>
      </c>
      <c r="O17" s="69">
        <v>161.78</v>
      </c>
      <c r="P17" s="69">
        <v>0.44</v>
      </c>
      <c r="Q17" s="8"/>
    </row>
    <row r="18" spans="1:18" s="19" customFormat="1" ht="27" customHeight="1">
      <c r="B18" s="99" t="s">
        <v>130</v>
      </c>
      <c r="C18" s="51" t="s">
        <v>22</v>
      </c>
      <c r="D18" s="52">
        <v>20</v>
      </c>
      <c r="E18" s="52">
        <v>1.52</v>
      </c>
      <c r="F18" s="52">
        <v>0.16</v>
      </c>
      <c r="G18" s="52">
        <v>9.84</v>
      </c>
      <c r="H18" s="52">
        <v>47</v>
      </c>
      <c r="I18" s="52">
        <v>0.01</v>
      </c>
      <c r="J18" s="52">
        <v>0</v>
      </c>
      <c r="K18" s="52">
        <v>0</v>
      </c>
      <c r="L18" s="52">
        <v>0</v>
      </c>
      <c r="M18" s="52">
        <v>4</v>
      </c>
      <c r="N18" s="52">
        <v>2.8</v>
      </c>
      <c r="O18" s="52">
        <v>2.56</v>
      </c>
      <c r="P18" s="53">
        <v>0.5</v>
      </c>
      <c r="Q18" s="131"/>
      <c r="R18" s="134"/>
    </row>
    <row r="19" spans="1:18" s="19" customFormat="1" ht="33" customHeight="1">
      <c r="B19" s="50" t="s">
        <v>131</v>
      </c>
      <c r="C19" s="51" t="s">
        <v>75</v>
      </c>
      <c r="D19" s="52">
        <v>20</v>
      </c>
      <c r="E19" s="52">
        <v>1.5</v>
      </c>
      <c r="F19" s="52">
        <v>0.24</v>
      </c>
      <c r="G19" s="52">
        <v>6.4</v>
      </c>
      <c r="H19" s="52">
        <v>15.1</v>
      </c>
      <c r="I19" s="52">
        <v>0.03</v>
      </c>
      <c r="J19" s="52">
        <v>0</v>
      </c>
      <c r="K19" s="52">
        <v>0</v>
      </c>
      <c r="L19" s="52">
        <v>0</v>
      </c>
      <c r="M19" s="52">
        <v>15.6</v>
      </c>
      <c r="N19" s="52">
        <v>6.1</v>
      </c>
      <c r="O19" s="52">
        <v>35.4</v>
      </c>
      <c r="P19" s="53">
        <v>0.2</v>
      </c>
      <c r="Q19" s="131"/>
      <c r="R19" s="134"/>
    </row>
    <row r="20" spans="1:18" s="20" customFormat="1">
      <c r="B20" s="72"/>
      <c r="C20" s="89" t="s">
        <v>143</v>
      </c>
      <c r="D20" s="74">
        <f t="shared" ref="D20:P20" si="1">SUM(D13:D19)</f>
        <v>740</v>
      </c>
      <c r="E20" s="78">
        <f t="shared" si="1"/>
        <v>34.35</v>
      </c>
      <c r="F20" s="78">
        <f t="shared" si="1"/>
        <v>37.029999999999994</v>
      </c>
      <c r="G20" s="78">
        <f t="shared" si="1"/>
        <v>97.29</v>
      </c>
      <c r="H20" s="78">
        <f t="shared" si="1"/>
        <v>678.45</v>
      </c>
      <c r="I20" s="78">
        <f t="shared" si="1"/>
        <v>0.58000000000000007</v>
      </c>
      <c r="J20" s="78">
        <f t="shared" si="1"/>
        <v>24.66</v>
      </c>
      <c r="K20" s="78">
        <f t="shared" si="1"/>
        <v>0.72099999999999997</v>
      </c>
      <c r="L20" s="78">
        <f t="shared" si="1"/>
        <v>1.671</v>
      </c>
      <c r="M20" s="78">
        <f t="shared" si="1"/>
        <v>323.19</v>
      </c>
      <c r="N20" s="78">
        <f t="shared" si="1"/>
        <v>71.94</v>
      </c>
      <c r="O20" s="78">
        <f t="shared" si="1"/>
        <v>535</v>
      </c>
      <c r="P20" s="78">
        <f t="shared" si="1"/>
        <v>4.0200000000000005</v>
      </c>
      <c r="Q20" s="5"/>
    </row>
    <row r="21" spans="1:18" s="20" customFormat="1">
      <c r="B21" s="72"/>
      <c r="C21" s="116" t="s">
        <v>104</v>
      </c>
      <c r="D21" s="74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5"/>
    </row>
    <row r="22" spans="1:18" s="19" customFormat="1" ht="18.75" customHeight="1">
      <c r="B22" s="54" t="s">
        <v>68</v>
      </c>
      <c r="C22" s="77" t="s">
        <v>99</v>
      </c>
      <c r="D22" s="61">
        <v>200</v>
      </c>
      <c r="E22" s="47">
        <v>3.5</v>
      </c>
      <c r="F22" s="47">
        <v>4.4000000000000004</v>
      </c>
      <c r="G22" s="47">
        <v>30.5</v>
      </c>
      <c r="H22" s="47">
        <v>118.81</v>
      </c>
      <c r="I22" s="47">
        <v>0.2</v>
      </c>
      <c r="J22" s="47">
        <v>0.5</v>
      </c>
      <c r="K22" s="47">
        <v>0.02</v>
      </c>
      <c r="L22" s="47">
        <v>0</v>
      </c>
      <c r="M22" s="47">
        <v>5.4</v>
      </c>
      <c r="N22" s="47">
        <v>0.01</v>
      </c>
      <c r="O22" s="47">
        <v>2E-3</v>
      </c>
      <c r="P22" s="47">
        <v>1E-3</v>
      </c>
      <c r="Q22" s="131"/>
      <c r="R22" s="134"/>
    </row>
    <row r="23" spans="1:18" s="19" customFormat="1" ht="30.75" customHeight="1">
      <c r="B23" s="54" t="s">
        <v>90</v>
      </c>
      <c r="C23" s="77" t="s">
        <v>100</v>
      </c>
      <c r="D23" s="61">
        <v>50</v>
      </c>
      <c r="E23" s="47">
        <v>2.2000000000000002</v>
      </c>
      <c r="F23" s="47">
        <v>1.6</v>
      </c>
      <c r="G23" s="47">
        <v>14.6</v>
      </c>
      <c r="H23" s="48">
        <v>116.19</v>
      </c>
      <c r="I23" s="47">
        <v>0.1</v>
      </c>
      <c r="J23" s="47">
        <v>0.5</v>
      </c>
      <c r="K23" s="47">
        <v>0.01</v>
      </c>
      <c r="L23" s="47">
        <v>0.2</v>
      </c>
      <c r="M23" s="47">
        <v>10.5</v>
      </c>
      <c r="N23" s="47">
        <v>4.5999999999999996</v>
      </c>
      <c r="O23" s="47">
        <v>90.6</v>
      </c>
      <c r="P23" s="47">
        <v>0.1</v>
      </c>
      <c r="Q23" s="11"/>
    </row>
    <row r="24" spans="1:18" s="1" customFormat="1">
      <c r="B24" s="73"/>
      <c r="C24" s="108" t="s">
        <v>181</v>
      </c>
      <c r="D24" s="74"/>
      <c r="E24" s="78">
        <f t="shared" ref="E24:P24" si="2">SUM(E22:E23)</f>
        <v>5.7</v>
      </c>
      <c r="F24" s="78">
        <f t="shared" si="2"/>
        <v>6</v>
      </c>
      <c r="G24" s="78">
        <f t="shared" si="2"/>
        <v>45.1</v>
      </c>
      <c r="H24" s="78">
        <f t="shared" si="2"/>
        <v>235</v>
      </c>
      <c r="I24" s="78">
        <f t="shared" si="2"/>
        <v>0.30000000000000004</v>
      </c>
      <c r="J24" s="78">
        <f t="shared" si="2"/>
        <v>1</v>
      </c>
      <c r="K24" s="78">
        <f t="shared" si="2"/>
        <v>0.03</v>
      </c>
      <c r="L24" s="78">
        <f t="shared" si="2"/>
        <v>0.2</v>
      </c>
      <c r="M24" s="78">
        <f t="shared" si="2"/>
        <v>15.9</v>
      </c>
      <c r="N24" s="78">
        <f t="shared" si="2"/>
        <v>4.6099999999999994</v>
      </c>
      <c r="O24" s="78">
        <f t="shared" si="2"/>
        <v>90.60199999999999</v>
      </c>
      <c r="P24" s="78">
        <f t="shared" si="2"/>
        <v>0.10100000000000001</v>
      </c>
    </row>
    <row r="25" spans="1:18" s="130" customFormat="1" ht="15" customHeight="1">
      <c r="B25" s="60"/>
      <c r="C25" s="73" t="s">
        <v>18</v>
      </c>
      <c r="D25" s="69"/>
      <c r="E25" s="78">
        <f t="shared" ref="E25:P25" si="3">SUM(E11+E20+E24)</f>
        <v>58.800000000000004</v>
      </c>
      <c r="F25" s="78">
        <f t="shared" si="3"/>
        <v>65.259999999999991</v>
      </c>
      <c r="G25" s="78">
        <f t="shared" si="3"/>
        <v>211.65</v>
      </c>
      <c r="H25" s="78">
        <f t="shared" si="3"/>
        <v>1539.65</v>
      </c>
      <c r="I25" s="78">
        <f t="shared" si="3"/>
        <v>1.0822500000000002</v>
      </c>
      <c r="J25" s="78">
        <f t="shared" si="3"/>
        <v>25.81</v>
      </c>
      <c r="K25" s="78">
        <f t="shared" si="3"/>
        <v>0.83099999999999996</v>
      </c>
      <c r="L25" s="78">
        <f t="shared" si="3"/>
        <v>3.2709999999999999</v>
      </c>
      <c r="M25" s="78">
        <f t="shared" si="3"/>
        <v>712.59</v>
      </c>
      <c r="N25" s="78">
        <f t="shared" si="3"/>
        <v>135.55000000000001</v>
      </c>
      <c r="O25" s="78">
        <f t="shared" si="3"/>
        <v>1232.9620000000002</v>
      </c>
      <c r="P25" s="78">
        <f t="shared" si="3"/>
        <v>5.9210000000000003</v>
      </c>
    </row>
  </sheetData>
  <mergeCells count="9">
    <mergeCell ref="H1:H3"/>
    <mergeCell ref="I1:L3"/>
    <mergeCell ref="M1:P3"/>
    <mergeCell ref="B1:B3"/>
    <mergeCell ref="C1:C3"/>
    <mergeCell ref="D1:D3"/>
    <mergeCell ref="E1:E3"/>
    <mergeCell ref="F1:F3"/>
    <mergeCell ref="G1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7"/>
  <sheetViews>
    <sheetView topLeftCell="A16" workbookViewId="0">
      <selection activeCell="D25" sqref="D25"/>
    </sheetView>
  </sheetViews>
  <sheetFormatPr defaultRowHeight="14.4"/>
  <cols>
    <col min="1" max="1" width="3.5546875" customWidth="1"/>
    <col min="2" max="2" width="10.5546875" customWidth="1"/>
    <col min="3" max="3" width="29.77734375" customWidth="1"/>
  </cols>
  <sheetData>
    <row r="1" spans="2:18" s="130" customFormat="1" ht="30" customHeight="1">
      <c r="B1" s="156" t="s">
        <v>19</v>
      </c>
      <c r="C1" s="159" t="s">
        <v>139</v>
      </c>
      <c r="D1" s="159" t="s">
        <v>1</v>
      </c>
      <c r="E1" s="159" t="s">
        <v>2</v>
      </c>
      <c r="F1" s="159" t="s">
        <v>3</v>
      </c>
      <c r="G1" s="159" t="s">
        <v>4</v>
      </c>
      <c r="H1" s="156" t="s">
        <v>5</v>
      </c>
      <c r="I1" s="159" t="s">
        <v>6</v>
      </c>
      <c r="J1" s="159"/>
      <c r="K1" s="159"/>
      <c r="L1" s="159"/>
      <c r="M1" s="159" t="s">
        <v>7</v>
      </c>
      <c r="N1" s="159"/>
      <c r="O1" s="159"/>
      <c r="P1" s="159"/>
    </row>
    <row r="2" spans="2:18" s="130" customFormat="1" ht="6.75" customHeight="1">
      <c r="B2" s="157"/>
      <c r="C2" s="159"/>
      <c r="D2" s="159"/>
      <c r="E2" s="159"/>
      <c r="F2" s="159"/>
      <c r="G2" s="159"/>
      <c r="H2" s="157"/>
      <c r="I2" s="159"/>
      <c r="J2" s="159"/>
      <c r="K2" s="159"/>
      <c r="L2" s="159"/>
      <c r="M2" s="159"/>
      <c r="N2" s="159"/>
      <c r="O2" s="159"/>
      <c r="P2" s="159"/>
    </row>
    <row r="3" spans="2:18" s="130" customFormat="1" hidden="1">
      <c r="B3" s="158"/>
      <c r="C3" s="159"/>
      <c r="D3" s="159"/>
      <c r="E3" s="159"/>
      <c r="F3" s="159"/>
      <c r="G3" s="159"/>
      <c r="H3" s="158"/>
      <c r="I3" s="159"/>
      <c r="J3" s="159"/>
      <c r="K3" s="159"/>
      <c r="L3" s="159"/>
      <c r="M3" s="159"/>
      <c r="N3" s="159"/>
      <c r="O3" s="159"/>
      <c r="P3" s="159"/>
    </row>
    <row r="4" spans="2:18" s="130" customFormat="1">
      <c r="B4" s="155"/>
      <c r="C4" s="155"/>
      <c r="D4" s="155"/>
      <c r="E4" s="155"/>
      <c r="F4" s="155"/>
      <c r="G4" s="155"/>
      <c r="H4" s="155"/>
      <c r="I4" s="155" t="s">
        <v>8</v>
      </c>
      <c r="J4" s="155" t="s">
        <v>9</v>
      </c>
      <c r="K4" s="155" t="s">
        <v>10</v>
      </c>
      <c r="L4" s="155" t="s">
        <v>11</v>
      </c>
      <c r="M4" s="155" t="s">
        <v>12</v>
      </c>
      <c r="N4" s="155" t="s">
        <v>13</v>
      </c>
      <c r="O4" s="155" t="s">
        <v>14</v>
      </c>
      <c r="P4" s="155" t="s">
        <v>15</v>
      </c>
      <c r="Q4" s="3"/>
      <c r="R4" s="7"/>
    </row>
    <row r="5" spans="2:18" s="130" customFormat="1">
      <c r="B5" s="58" t="s">
        <v>45</v>
      </c>
      <c r="C5" s="82" t="s">
        <v>21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7"/>
    </row>
    <row r="6" spans="2:18" s="19" customFormat="1" ht="30" customHeight="1">
      <c r="B6" s="54" t="s">
        <v>70</v>
      </c>
      <c r="C6" s="80" t="s">
        <v>129</v>
      </c>
      <c r="D6" s="61">
        <v>100</v>
      </c>
      <c r="E6" s="47">
        <v>0</v>
      </c>
      <c r="F6" s="47">
        <v>0.3</v>
      </c>
      <c r="G6" s="47">
        <v>11.25</v>
      </c>
      <c r="H6" s="47">
        <v>57</v>
      </c>
      <c r="I6" s="47">
        <v>0.01</v>
      </c>
      <c r="J6" s="47">
        <v>15.6</v>
      </c>
      <c r="K6" s="47">
        <v>0.09</v>
      </c>
      <c r="L6" s="47">
        <v>1.5</v>
      </c>
      <c r="M6" s="47">
        <v>85.4</v>
      </c>
      <c r="N6" s="47">
        <v>15.4</v>
      </c>
      <c r="O6" s="47">
        <v>10.3</v>
      </c>
      <c r="P6" s="47">
        <v>0.1</v>
      </c>
      <c r="Q6" s="131"/>
      <c r="R6" s="134"/>
    </row>
    <row r="7" spans="2:18" s="19" customFormat="1" ht="26.25" customHeight="1">
      <c r="B7" s="54" t="s">
        <v>78</v>
      </c>
      <c r="C7" s="80" t="s">
        <v>116</v>
      </c>
      <c r="D7" s="61">
        <v>90</v>
      </c>
      <c r="E7" s="47">
        <v>6.5</v>
      </c>
      <c r="F7" s="47">
        <v>8.6</v>
      </c>
      <c r="G7" s="47">
        <v>11.22</v>
      </c>
      <c r="H7" s="47">
        <v>184.5</v>
      </c>
      <c r="I7" s="47">
        <v>0.05</v>
      </c>
      <c r="J7" s="47">
        <v>1.5</v>
      </c>
      <c r="K7" s="47">
        <v>3.5999999999999997E-2</v>
      </c>
      <c r="L7" s="47">
        <v>0.4</v>
      </c>
      <c r="M7" s="47">
        <v>45.2</v>
      </c>
      <c r="N7" s="47">
        <v>12.6</v>
      </c>
      <c r="O7" s="47">
        <v>41.3</v>
      </c>
      <c r="P7" s="47">
        <v>0.6</v>
      </c>
      <c r="Q7" s="131"/>
      <c r="R7" s="134"/>
    </row>
    <row r="8" spans="2:18" s="19" customFormat="1" ht="18.75" customHeight="1">
      <c r="B8" s="70" t="s">
        <v>67</v>
      </c>
      <c r="C8" s="71" t="s">
        <v>112</v>
      </c>
      <c r="D8" s="48">
        <v>150</v>
      </c>
      <c r="E8" s="48">
        <v>4.05</v>
      </c>
      <c r="F8" s="48">
        <v>3.9</v>
      </c>
      <c r="G8" s="48">
        <v>19.8</v>
      </c>
      <c r="H8" s="48">
        <v>138.37</v>
      </c>
      <c r="I8" s="69">
        <v>3.6999999999999998E-2</v>
      </c>
      <c r="J8" s="69">
        <v>0</v>
      </c>
      <c r="K8" s="69">
        <v>0.3</v>
      </c>
      <c r="L8" s="69">
        <v>0</v>
      </c>
      <c r="M8" s="69">
        <v>79.2</v>
      </c>
      <c r="N8" s="69">
        <v>34.200000000000003</v>
      </c>
      <c r="O8" s="69">
        <v>172.95</v>
      </c>
      <c r="P8" s="69">
        <v>0.45</v>
      </c>
      <c r="Q8" s="39"/>
      <c r="R8" s="134"/>
    </row>
    <row r="9" spans="2:18" s="17" customFormat="1" ht="18.75" customHeight="1">
      <c r="B9" s="54" t="s">
        <v>79</v>
      </c>
      <c r="C9" s="80" t="s">
        <v>28</v>
      </c>
      <c r="D9" s="69">
        <v>200</v>
      </c>
      <c r="E9" s="69">
        <v>0.05</v>
      </c>
      <c r="F9" s="69">
        <v>0.01</v>
      </c>
      <c r="G9" s="69">
        <v>15.31</v>
      </c>
      <c r="H9" s="69">
        <v>61.62</v>
      </c>
      <c r="I9" s="69">
        <v>0.04</v>
      </c>
      <c r="J9" s="69">
        <v>1.5</v>
      </c>
      <c r="K9" s="69">
        <v>0</v>
      </c>
      <c r="L9" s="69">
        <v>0.5</v>
      </c>
      <c r="M9" s="69">
        <v>18.600000000000001</v>
      </c>
      <c r="N9" s="69">
        <v>1.5</v>
      </c>
      <c r="O9" s="69">
        <v>15.3</v>
      </c>
      <c r="P9" s="69">
        <v>0.2</v>
      </c>
      <c r="Q9" s="13"/>
    </row>
    <row r="10" spans="2:18" s="19" customFormat="1" ht="28.5" customHeight="1">
      <c r="B10" s="99" t="s">
        <v>130</v>
      </c>
      <c r="C10" s="51" t="s">
        <v>22</v>
      </c>
      <c r="D10" s="52">
        <v>20</v>
      </c>
      <c r="E10" s="52">
        <v>1.52</v>
      </c>
      <c r="F10" s="52">
        <v>0.16</v>
      </c>
      <c r="G10" s="52">
        <v>9.84</v>
      </c>
      <c r="H10" s="52">
        <v>47</v>
      </c>
      <c r="I10" s="52">
        <v>0.01</v>
      </c>
      <c r="J10" s="52">
        <v>0</v>
      </c>
      <c r="K10" s="52">
        <v>0</v>
      </c>
      <c r="L10" s="52">
        <v>0</v>
      </c>
      <c r="M10" s="52">
        <v>4</v>
      </c>
      <c r="N10" s="52">
        <v>2.8</v>
      </c>
      <c r="O10" s="52">
        <v>2.56</v>
      </c>
      <c r="P10" s="53">
        <v>0.5</v>
      </c>
      <c r="Q10" s="131"/>
      <c r="R10" s="134"/>
    </row>
    <row r="11" spans="2:18" s="19" customFormat="1" ht="36" customHeight="1">
      <c r="B11" s="50" t="s">
        <v>131</v>
      </c>
      <c r="C11" s="111" t="s">
        <v>75</v>
      </c>
      <c r="D11" s="52">
        <v>20</v>
      </c>
      <c r="E11" s="52">
        <v>2.1</v>
      </c>
      <c r="F11" s="52">
        <v>0.1</v>
      </c>
      <c r="G11" s="52">
        <v>4.2</v>
      </c>
      <c r="H11" s="52">
        <v>36.200000000000003</v>
      </c>
      <c r="I11" s="52">
        <v>3.5999999999999997E-2</v>
      </c>
      <c r="J11" s="52">
        <v>0</v>
      </c>
      <c r="K11" s="52">
        <v>0</v>
      </c>
      <c r="L11" s="52">
        <v>0</v>
      </c>
      <c r="M11" s="52">
        <v>10.5</v>
      </c>
      <c r="N11" s="52">
        <v>2.1</v>
      </c>
      <c r="O11" s="52">
        <v>94.2</v>
      </c>
      <c r="P11" s="53">
        <v>0.4</v>
      </c>
      <c r="Q11" s="131"/>
      <c r="R11" s="134"/>
    </row>
    <row r="12" spans="2:18" s="19" customFormat="1" ht="33" customHeight="1">
      <c r="B12" s="60"/>
      <c r="C12" s="55" t="s">
        <v>142</v>
      </c>
      <c r="D12" s="48">
        <f>SUM(D6:D11)</f>
        <v>580</v>
      </c>
      <c r="E12" s="49">
        <f t="shared" ref="E12:P12" si="0">SUM(E6:E11)</f>
        <v>14.22</v>
      </c>
      <c r="F12" s="49">
        <f t="shared" si="0"/>
        <v>13.07</v>
      </c>
      <c r="G12" s="49">
        <f t="shared" si="0"/>
        <v>71.62</v>
      </c>
      <c r="H12" s="49">
        <f t="shared" si="0"/>
        <v>524.69000000000005</v>
      </c>
      <c r="I12" s="49">
        <f t="shared" si="0"/>
        <v>0.18300000000000002</v>
      </c>
      <c r="J12" s="49">
        <f t="shared" si="0"/>
        <v>18.600000000000001</v>
      </c>
      <c r="K12" s="49">
        <f t="shared" si="0"/>
        <v>0.42599999999999999</v>
      </c>
      <c r="L12" s="49">
        <f t="shared" si="0"/>
        <v>2.4</v>
      </c>
      <c r="M12" s="49">
        <f t="shared" si="0"/>
        <v>242.9</v>
      </c>
      <c r="N12" s="49">
        <f t="shared" si="0"/>
        <v>68.599999999999994</v>
      </c>
      <c r="O12" s="49">
        <f t="shared" si="0"/>
        <v>336.61</v>
      </c>
      <c r="P12" s="49">
        <f t="shared" si="0"/>
        <v>2.25</v>
      </c>
      <c r="Q12" s="20"/>
      <c r="R12" s="134"/>
    </row>
    <row r="13" spans="2:18" s="19" customFormat="1" ht="18.75" customHeight="1">
      <c r="B13" s="46"/>
      <c r="C13" s="82" t="s">
        <v>20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R13" s="134"/>
    </row>
    <row r="14" spans="2:18" s="19" customFormat="1" ht="32.25" customHeight="1">
      <c r="B14" s="54" t="s">
        <v>154</v>
      </c>
      <c r="C14" s="80" t="s">
        <v>138</v>
      </c>
      <c r="D14" s="124">
        <v>60</v>
      </c>
      <c r="E14" s="125">
        <v>0.73</v>
      </c>
      <c r="F14" s="125">
        <v>0.56000000000000005</v>
      </c>
      <c r="G14" s="125">
        <v>3</v>
      </c>
      <c r="H14" s="125">
        <v>103.6</v>
      </c>
      <c r="I14" s="125">
        <v>0</v>
      </c>
      <c r="J14" s="125">
        <v>15.5</v>
      </c>
      <c r="K14" s="125">
        <v>0</v>
      </c>
      <c r="L14" s="125">
        <v>0.1</v>
      </c>
      <c r="M14" s="125">
        <v>60</v>
      </c>
      <c r="N14" s="125">
        <v>24.5</v>
      </c>
      <c r="O14" s="125">
        <v>42</v>
      </c>
      <c r="P14" s="125">
        <v>2</v>
      </c>
      <c r="Q14" s="134"/>
    </row>
    <row r="15" spans="2:18" s="17" customFormat="1" ht="46.5" customHeight="1">
      <c r="B15" s="101" t="s">
        <v>31</v>
      </c>
      <c r="C15" s="102" t="s">
        <v>172</v>
      </c>
      <c r="D15" s="112">
        <v>210</v>
      </c>
      <c r="E15" s="113">
        <v>3.88</v>
      </c>
      <c r="F15" s="113">
        <v>2.2999999999999998</v>
      </c>
      <c r="G15" s="113">
        <v>21.6</v>
      </c>
      <c r="H15" s="113">
        <v>146.19999999999999</v>
      </c>
      <c r="I15" s="113">
        <v>0.16</v>
      </c>
      <c r="J15" s="113">
        <v>1</v>
      </c>
      <c r="K15" s="113">
        <v>0.09</v>
      </c>
      <c r="L15" s="113">
        <v>2</v>
      </c>
      <c r="M15" s="113">
        <v>65.2</v>
      </c>
      <c r="N15" s="113">
        <v>15.6</v>
      </c>
      <c r="O15" s="113">
        <v>105.6</v>
      </c>
      <c r="P15" s="113">
        <v>0.6</v>
      </c>
      <c r="Q15" s="14"/>
      <c r="R15" s="18"/>
    </row>
    <row r="16" spans="2:18" s="30" customFormat="1" ht="32.25" customHeight="1">
      <c r="B16" s="54" t="s">
        <v>26</v>
      </c>
      <c r="C16" s="80" t="s">
        <v>48</v>
      </c>
      <c r="D16" s="69">
        <v>240</v>
      </c>
      <c r="E16" s="125">
        <v>21.23</v>
      </c>
      <c r="F16" s="125">
        <v>14.8</v>
      </c>
      <c r="G16" s="125">
        <v>44.76</v>
      </c>
      <c r="H16" s="125">
        <v>328.8</v>
      </c>
      <c r="I16" s="125">
        <v>0.13</v>
      </c>
      <c r="J16" s="125">
        <v>7.55</v>
      </c>
      <c r="K16" s="125">
        <v>0.17</v>
      </c>
      <c r="L16" s="125">
        <v>0</v>
      </c>
      <c r="M16" s="125">
        <v>58.05</v>
      </c>
      <c r="N16" s="125">
        <v>67.680000000000007</v>
      </c>
      <c r="O16" s="125">
        <v>219.6</v>
      </c>
      <c r="P16" s="125">
        <v>2.4700000000000002</v>
      </c>
      <c r="Q16" s="12"/>
      <c r="R16" s="29"/>
    </row>
    <row r="17" spans="1:18" s="19" customFormat="1" ht="31.5" customHeight="1">
      <c r="B17" s="54" t="s">
        <v>72</v>
      </c>
      <c r="C17" s="80" t="s">
        <v>17</v>
      </c>
      <c r="D17" s="69">
        <v>200</v>
      </c>
      <c r="E17" s="69">
        <v>0.12</v>
      </c>
      <c r="F17" s="69">
        <v>0</v>
      </c>
      <c r="G17" s="69">
        <v>12.04</v>
      </c>
      <c r="H17" s="69">
        <v>48.64</v>
      </c>
      <c r="I17" s="69">
        <v>0.04</v>
      </c>
      <c r="J17" s="69">
        <v>0</v>
      </c>
      <c r="K17" s="69">
        <v>0</v>
      </c>
      <c r="L17" s="69">
        <v>0</v>
      </c>
      <c r="M17" s="69">
        <v>16.5</v>
      </c>
      <c r="N17" s="69">
        <v>3</v>
      </c>
      <c r="O17" s="69">
        <v>12.6</v>
      </c>
      <c r="P17" s="93">
        <v>2</v>
      </c>
      <c r="Q17" s="131"/>
    </row>
    <row r="18" spans="1:18" s="19" customFormat="1" ht="27" customHeight="1">
      <c r="B18" s="99" t="s">
        <v>130</v>
      </c>
      <c r="C18" s="51" t="s">
        <v>22</v>
      </c>
      <c r="D18" s="52">
        <v>20</v>
      </c>
      <c r="E18" s="52">
        <v>1.52</v>
      </c>
      <c r="F18" s="52">
        <v>0.16</v>
      </c>
      <c r="G18" s="52">
        <v>9.84</v>
      </c>
      <c r="H18" s="52">
        <v>47</v>
      </c>
      <c r="I18" s="52">
        <v>0.01</v>
      </c>
      <c r="J18" s="52">
        <v>0</v>
      </c>
      <c r="K18" s="52">
        <v>0</v>
      </c>
      <c r="L18" s="52">
        <v>0</v>
      </c>
      <c r="M18" s="52">
        <v>4</v>
      </c>
      <c r="N18" s="52">
        <v>2.8</v>
      </c>
      <c r="O18" s="52">
        <v>2.56</v>
      </c>
      <c r="P18" s="53">
        <v>0.5</v>
      </c>
      <c r="Q18" s="131"/>
      <c r="R18" s="134"/>
    </row>
    <row r="19" spans="1:18" s="19" customFormat="1" ht="33" customHeight="1">
      <c r="B19" s="50" t="s">
        <v>131</v>
      </c>
      <c r="C19" s="51" t="s">
        <v>75</v>
      </c>
      <c r="D19" s="52">
        <v>20</v>
      </c>
      <c r="E19" s="52">
        <v>1.5</v>
      </c>
      <c r="F19" s="52">
        <v>0.24</v>
      </c>
      <c r="G19" s="52">
        <v>6.4</v>
      </c>
      <c r="H19" s="52">
        <v>15.1</v>
      </c>
      <c r="I19" s="52">
        <v>0.03</v>
      </c>
      <c r="J19" s="52">
        <v>0</v>
      </c>
      <c r="K19" s="52">
        <v>0</v>
      </c>
      <c r="L19" s="52">
        <v>0</v>
      </c>
      <c r="M19" s="52">
        <v>15.6</v>
      </c>
      <c r="N19" s="52">
        <v>6.1</v>
      </c>
      <c r="O19" s="52">
        <v>35.4</v>
      </c>
      <c r="P19" s="53">
        <v>0.2</v>
      </c>
      <c r="Q19" s="131"/>
      <c r="R19" s="134"/>
    </row>
    <row r="20" spans="1:18" s="130" customFormat="1">
      <c r="A20" s="19"/>
      <c r="B20" s="54" t="s">
        <v>70</v>
      </c>
      <c r="C20" s="80" t="s">
        <v>129</v>
      </c>
      <c r="D20" s="61">
        <v>100</v>
      </c>
      <c r="E20" s="47">
        <v>0</v>
      </c>
      <c r="F20" s="47">
        <v>0.3</v>
      </c>
      <c r="G20" s="47">
        <v>11.25</v>
      </c>
      <c r="H20" s="47">
        <v>57</v>
      </c>
      <c r="I20" s="47">
        <v>0.01</v>
      </c>
      <c r="J20" s="47">
        <v>15.6</v>
      </c>
      <c r="K20" s="47">
        <v>0.09</v>
      </c>
      <c r="L20" s="47">
        <v>1.5</v>
      </c>
      <c r="M20" s="47">
        <v>85.4</v>
      </c>
      <c r="N20" s="47">
        <v>15.4</v>
      </c>
      <c r="O20" s="47">
        <v>10.3</v>
      </c>
      <c r="P20" s="47">
        <v>0.1</v>
      </c>
      <c r="Q20" s="131"/>
    </row>
    <row r="21" spans="1:18" s="130" customFormat="1">
      <c r="B21" s="132" t="s">
        <v>66</v>
      </c>
      <c r="C21" s="132" t="s">
        <v>161</v>
      </c>
      <c r="D21" s="133">
        <v>40</v>
      </c>
      <c r="E21" s="133">
        <v>3.76</v>
      </c>
      <c r="F21" s="133">
        <v>27.68</v>
      </c>
      <c r="G21" s="133">
        <v>27.68</v>
      </c>
      <c r="H21" s="133">
        <v>156</v>
      </c>
      <c r="I21" s="133">
        <v>0.54</v>
      </c>
      <c r="J21" s="133">
        <v>0.04</v>
      </c>
      <c r="K21" s="133">
        <v>0.02</v>
      </c>
      <c r="L21" s="133">
        <v>0.1</v>
      </c>
      <c r="M21" s="133">
        <v>0.12</v>
      </c>
      <c r="N21" s="133">
        <v>2E-3</v>
      </c>
      <c r="O21" s="133">
        <v>0.14000000000000001</v>
      </c>
      <c r="P21" s="133">
        <v>0.04</v>
      </c>
      <c r="Q21" s="131"/>
    </row>
    <row r="22" spans="1:18" s="1" customFormat="1">
      <c r="B22" s="73"/>
      <c r="C22" s="89" t="s">
        <v>143</v>
      </c>
      <c r="D22" s="74">
        <f t="shared" ref="D22:P22" si="1">SUM(D14:D21)</f>
        <v>890</v>
      </c>
      <c r="E22" s="74">
        <f t="shared" si="1"/>
        <v>32.74</v>
      </c>
      <c r="F22" s="74">
        <f t="shared" si="1"/>
        <v>46.04</v>
      </c>
      <c r="G22" s="74">
        <f t="shared" si="1"/>
        <v>136.57000000000002</v>
      </c>
      <c r="H22" s="74">
        <f t="shared" si="1"/>
        <v>902.34</v>
      </c>
      <c r="I22" s="74">
        <f t="shared" si="1"/>
        <v>0.92</v>
      </c>
      <c r="J22" s="74">
        <f t="shared" si="1"/>
        <v>39.69</v>
      </c>
      <c r="K22" s="74">
        <f t="shared" si="1"/>
        <v>0.37</v>
      </c>
      <c r="L22" s="74">
        <f t="shared" si="1"/>
        <v>3.7</v>
      </c>
      <c r="M22" s="74">
        <f t="shared" si="1"/>
        <v>304.87</v>
      </c>
      <c r="N22" s="74">
        <f t="shared" si="1"/>
        <v>135.08199999999999</v>
      </c>
      <c r="O22" s="74">
        <f t="shared" si="1"/>
        <v>428.2</v>
      </c>
      <c r="P22" s="74">
        <f t="shared" si="1"/>
        <v>7.91</v>
      </c>
      <c r="Q22" s="4"/>
      <c r="R22" s="6"/>
    </row>
    <row r="23" spans="1:18" s="1" customFormat="1">
      <c r="B23" s="73"/>
      <c r="C23" s="89" t="s">
        <v>89</v>
      </c>
      <c r="D23" s="74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4"/>
      <c r="R23" s="6"/>
    </row>
    <row r="24" spans="1:18" s="19" customFormat="1" ht="30.75" customHeight="1">
      <c r="B24" s="62" t="s">
        <v>132</v>
      </c>
      <c r="C24" s="88" t="s">
        <v>106</v>
      </c>
      <c r="D24" s="53">
        <v>100</v>
      </c>
      <c r="E24" s="53">
        <v>2.5</v>
      </c>
      <c r="F24" s="53">
        <v>6.4</v>
      </c>
      <c r="G24" s="53">
        <v>10.1</v>
      </c>
      <c r="H24" s="47">
        <v>100</v>
      </c>
      <c r="I24" s="53">
        <v>0.1</v>
      </c>
      <c r="J24" s="53">
        <v>0.02</v>
      </c>
      <c r="K24" s="53">
        <v>0.01</v>
      </c>
      <c r="L24" s="53">
        <v>0.1</v>
      </c>
      <c r="M24" s="53">
        <v>41.5</v>
      </c>
      <c r="N24" s="53">
        <v>1E-3</v>
      </c>
      <c r="O24" s="53">
        <v>25.6</v>
      </c>
      <c r="P24" s="53">
        <v>0.02</v>
      </c>
      <c r="Q24" s="131"/>
      <c r="R24" s="134"/>
    </row>
    <row r="25" spans="1:18" s="19" customFormat="1" ht="32.25" customHeight="1">
      <c r="B25" s="54" t="s">
        <v>79</v>
      </c>
      <c r="C25" s="80" t="s">
        <v>107</v>
      </c>
      <c r="D25" s="69">
        <v>200</v>
      </c>
      <c r="E25" s="69">
        <v>1.6</v>
      </c>
      <c r="F25" s="69">
        <v>0.2</v>
      </c>
      <c r="G25" s="69">
        <v>3.8</v>
      </c>
      <c r="H25" s="47">
        <v>135</v>
      </c>
      <c r="I25" s="69">
        <v>0.01</v>
      </c>
      <c r="J25" s="69">
        <v>0.04</v>
      </c>
      <c r="K25" s="69">
        <v>0</v>
      </c>
      <c r="L25" s="69">
        <v>0</v>
      </c>
      <c r="M25" s="69">
        <v>15.3</v>
      </c>
      <c r="N25" s="69">
        <v>21</v>
      </c>
      <c r="O25" s="69">
        <v>45.6</v>
      </c>
      <c r="P25" s="69">
        <v>0.7</v>
      </c>
      <c r="Q25" s="134"/>
    </row>
    <row r="26" spans="1:18" s="1" customFormat="1">
      <c r="B26" s="73"/>
      <c r="C26" s="108" t="s">
        <v>181</v>
      </c>
      <c r="D26" s="74"/>
      <c r="E26" s="74">
        <f>SUM(E24:E25)</f>
        <v>4.0999999999999996</v>
      </c>
      <c r="F26" s="74">
        <f t="shared" ref="F26:P26" si="2">SUM(F24:F25)</f>
        <v>6.6000000000000005</v>
      </c>
      <c r="G26" s="74">
        <f t="shared" si="2"/>
        <v>13.899999999999999</v>
      </c>
      <c r="H26" s="74">
        <f t="shared" si="2"/>
        <v>235</v>
      </c>
      <c r="I26" s="74">
        <f t="shared" si="2"/>
        <v>0.11</v>
      </c>
      <c r="J26" s="74">
        <f t="shared" si="2"/>
        <v>0.06</v>
      </c>
      <c r="K26" s="74">
        <f t="shared" si="2"/>
        <v>0.01</v>
      </c>
      <c r="L26" s="74">
        <f t="shared" si="2"/>
        <v>0.1</v>
      </c>
      <c r="M26" s="74">
        <f t="shared" si="2"/>
        <v>56.8</v>
      </c>
      <c r="N26" s="74">
        <f t="shared" si="2"/>
        <v>21.001000000000001</v>
      </c>
      <c r="O26" s="74">
        <f t="shared" si="2"/>
        <v>71.2</v>
      </c>
      <c r="P26" s="74">
        <f t="shared" si="2"/>
        <v>0.72</v>
      </c>
      <c r="R26" s="6"/>
    </row>
    <row r="27" spans="1:18" s="130" customFormat="1" ht="15" customHeight="1">
      <c r="B27" s="60"/>
      <c r="C27" s="73" t="s">
        <v>18</v>
      </c>
      <c r="D27" s="69"/>
      <c r="E27" s="78">
        <f t="shared" ref="E27:P27" si="3">SUM(E12+E22+E26)</f>
        <v>51.06</v>
      </c>
      <c r="F27" s="78">
        <f t="shared" si="3"/>
        <v>65.709999999999994</v>
      </c>
      <c r="G27" s="78">
        <f t="shared" si="3"/>
        <v>222.09000000000003</v>
      </c>
      <c r="H27" s="78">
        <f t="shared" si="3"/>
        <v>1662.0300000000002</v>
      </c>
      <c r="I27" s="78">
        <f t="shared" si="3"/>
        <v>1.2130000000000001</v>
      </c>
      <c r="J27" s="78">
        <f t="shared" si="3"/>
        <v>58.35</v>
      </c>
      <c r="K27" s="78">
        <f t="shared" si="3"/>
        <v>0.80600000000000005</v>
      </c>
      <c r="L27" s="78">
        <f t="shared" si="3"/>
        <v>6.1999999999999993</v>
      </c>
      <c r="M27" s="78">
        <f t="shared" si="3"/>
        <v>604.56999999999994</v>
      </c>
      <c r="N27" s="78">
        <f t="shared" si="3"/>
        <v>224.68299999999999</v>
      </c>
      <c r="O27" s="78">
        <f t="shared" si="3"/>
        <v>836.01</v>
      </c>
      <c r="P27" s="78">
        <f t="shared" si="3"/>
        <v>10.88</v>
      </c>
    </row>
  </sheetData>
  <mergeCells count="9">
    <mergeCell ref="H1:H3"/>
    <mergeCell ref="I1:L3"/>
    <mergeCell ref="M1:P3"/>
    <mergeCell ref="B1:B3"/>
    <mergeCell ref="C1:C3"/>
    <mergeCell ref="D1:D3"/>
    <mergeCell ref="E1:E3"/>
    <mergeCell ref="F1:F3"/>
    <mergeCell ref="G1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7"/>
  <sheetViews>
    <sheetView topLeftCell="A19" workbookViewId="0">
      <selection activeCell="D25" sqref="D25"/>
    </sheetView>
  </sheetViews>
  <sheetFormatPr defaultRowHeight="14.4"/>
  <cols>
    <col min="1" max="1" width="4.21875" customWidth="1"/>
    <col min="2" max="2" width="13" customWidth="1"/>
    <col min="3" max="3" width="34.21875" customWidth="1"/>
  </cols>
  <sheetData>
    <row r="1" spans="2:18" s="130" customFormat="1" ht="30" customHeight="1">
      <c r="B1" s="156" t="s">
        <v>19</v>
      </c>
      <c r="C1" s="159" t="s">
        <v>140</v>
      </c>
      <c r="D1" s="159" t="s">
        <v>1</v>
      </c>
      <c r="E1" s="159" t="s">
        <v>2</v>
      </c>
      <c r="F1" s="159" t="s">
        <v>3</v>
      </c>
      <c r="G1" s="159" t="s">
        <v>4</v>
      </c>
      <c r="H1" s="156" t="s">
        <v>5</v>
      </c>
      <c r="I1" s="159" t="s">
        <v>6</v>
      </c>
      <c r="J1" s="159"/>
      <c r="K1" s="159"/>
      <c r="L1" s="159"/>
      <c r="M1" s="159" t="s">
        <v>7</v>
      </c>
      <c r="N1" s="159"/>
      <c r="O1" s="159"/>
      <c r="P1" s="159"/>
    </row>
    <row r="2" spans="2:18" s="130" customFormat="1" ht="2.25" customHeight="1">
      <c r="B2" s="157"/>
      <c r="C2" s="159"/>
      <c r="D2" s="159"/>
      <c r="E2" s="159"/>
      <c r="F2" s="159"/>
      <c r="G2" s="159"/>
      <c r="H2" s="157"/>
      <c r="I2" s="159"/>
      <c r="J2" s="159"/>
      <c r="K2" s="159"/>
      <c r="L2" s="159"/>
      <c r="M2" s="159"/>
      <c r="N2" s="159"/>
      <c r="O2" s="159"/>
      <c r="P2" s="159"/>
    </row>
    <row r="3" spans="2:18" s="130" customFormat="1" hidden="1">
      <c r="B3" s="158"/>
      <c r="C3" s="159"/>
      <c r="D3" s="159"/>
      <c r="E3" s="159"/>
      <c r="F3" s="159"/>
      <c r="G3" s="159"/>
      <c r="H3" s="158"/>
      <c r="I3" s="159"/>
      <c r="J3" s="159"/>
      <c r="K3" s="159"/>
      <c r="L3" s="159"/>
      <c r="M3" s="159"/>
      <c r="N3" s="159"/>
      <c r="O3" s="159"/>
      <c r="P3" s="159"/>
    </row>
    <row r="4" spans="2:18" s="130" customFormat="1">
      <c r="B4" s="155"/>
      <c r="C4" s="155"/>
      <c r="D4" s="155"/>
      <c r="E4" s="155"/>
      <c r="F4" s="155"/>
      <c r="G4" s="155"/>
      <c r="H4" s="155"/>
      <c r="I4" s="155" t="s">
        <v>8</v>
      </c>
      <c r="J4" s="155" t="s">
        <v>9</v>
      </c>
      <c r="K4" s="155" t="s">
        <v>10</v>
      </c>
      <c r="L4" s="155" t="s">
        <v>11</v>
      </c>
      <c r="M4" s="155" t="s">
        <v>12</v>
      </c>
      <c r="N4" s="155" t="s">
        <v>13</v>
      </c>
      <c r="O4" s="155" t="s">
        <v>14</v>
      </c>
      <c r="P4" s="155" t="s">
        <v>15</v>
      </c>
      <c r="Q4" s="3"/>
      <c r="R4" s="7"/>
    </row>
    <row r="5" spans="2:18" s="130" customFormat="1">
      <c r="B5" s="58" t="s">
        <v>69</v>
      </c>
      <c r="C5" s="82" t="s">
        <v>21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7"/>
    </row>
    <row r="6" spans="2:18" s="19" customFormat="1" ht="35.25" customHeight="1">
      <c r="B6" s="54" t="s">
        <v>36</v>
      </c>
      <c r="C6" s="80" t="s">
        <v>136</v>
      </c>
      <c r="D6" s="61">
        <v>60</v>
      </c>
      <c r="E6" s="47">
        <v>0.8</v>
      </c>
      <c r="F6" s="47">
        <v>4.2</v>
      </c>
      <c r="G6" s="47">
        <v>4.2</v>
      </c>
      <c r="H6" s="47">
        <v>49.2</v>
      </c>
      <c r="I6" s="47">
        <v>1.7999999999999999E-2</v>
      </c>
      <c r="J6" s="47">
        <v>3.5</v>
      </c>
      <c r="K6" s="47">
        <v>0</v>
      </c>
      <c r="L6" s="47">
        <v>2.1</v>
      </c>
      <c r="M6" s="47">
        <v>65.599999999999994</v>
      </c>
      <c r="N6" s="47">
        <v>15</v>
      </c>
      <c r="O6" s="47">
        <v>34.799999999999997</v>
      </c>
      <c r="P6" s="47">
        <v>0.1</v>
      </c>
      <c r="Q6" s="131"/>
      <c r="R6" s="134"/>
    </row>
    <row r="7" spans="2:18" s="19" customFormat="1" ht="31.5" customHeight="1">
      <c r="B7" s="135" t="s">
        <v>150</v>
      </c>
      <c r="C7" s="135" t="s">
        <v>149</v>
      </c>
      <c r="D7" s="61">
        <v>90</v>
      </c>
      <c r="E7" s="47">
        <v>3.5</v>
      </c>
      <c r="F7" s="47">
        <v>10.4</v>
      </c>
      <c r="G7" s="47">
        <v>1.5</v>
      </c>
      <c r="H7" s="47">
        <v>125.4</v>
      </c>
      <c r="I7" s="47">
        <v>0.1</v>
      </c>
      <c r="J7" s="47">
        <v>0</v>
      </c>
      <c r="K7" s="47">
        <v>1.4999999999999999E-2</v>
      </c>
      <c r="L7" s="47">
        <v>0.5</v>
      </c>
      <c r="M7" s="47">
        <v>55.8</v>
      </c>
      <c r="N7" s="47">
        <v>12.4</v>
      </c>
      <c r="O7" s="47">
        <v>94.1</v>
      </c>
      <c r="P7" s="47">
        <v>0.2</v>
      </c>
      <c r="Q7" s="131"/>
      <c r="R7" s="134"/>
    </row>
    <row r="8" spans="2:18" s="19" customFormat="1" ht="30" customHeight="1">
      <c r="B8" s="67" t="s">
        <v>80</v>
      </c>
      <c r="C8" s="98" t="s">
        <v>145</v>
      </c>
      <c r="D8" s="68">
        <v>150</v>
      </c>
      <c r="E8" s="68">
        <v>4.4000000000000004</v>
      </c>
      <c r="F8" s="68">
        <v>3.2</v>
      </c>
      <c r="G8" s="68">
        <v>25.8</v>
      </c>
      <c r="H8" s="68">
        <v>184.6</v>
      </c>
      <c r="I8" s="68">
        <v>0.02</v>
      </c>
      <c r="J8" s="68">
        <v>0</v>
      </c>
      <c r="K8" s="68">
        <v>0.03</v>
      </c>
      <c r="L8" s="68">
        <v>0.5</v>
      </c>
      <c r="M8" s="68">
        <v>15</v>
      </c>
      <c r="N8" s="68">
        <v>25.4</v>
      </c>
      <c r="O8" s="68">
        <v>120.1</v>
      </c>
      <c r="P8" s="68">
        <v>0.5</v>
      </c>
      <c r="Q8" s="9"/>
      <c r="R8" s="134"/>
    </row>
    <row r="9" spans="2:18" s="19" customFormat="1" ht="31.5" customHeight="1">
      <c r="B9" s="54" t="s">
        <v>72</v>
      </c>
      <c r="C9" s="80" t="s">
        <v>17</v>
      </c>
      <c r="D9" s="69">
        <v>200</v>
      </c>
      <c r="E9" s="69">
        <v>0.1</v>
      </c>
      <c r="F9" s="69">
        <v>0</v>
      </c>
      <c r="G9" s="69">
        <v>10.4</v>
      </c>
      <c r="H9" s="69">
        <v>36.4</v>
      </c>
      <c r="I9" s="69">
        <v>0.01</v>
      </c>
      <c r="J9" s="69">
        <v>0</v>
      </c>
      <c r="K9" s="69">
        <v>0</v>
      </c>
      <c r="L9" s="69">
        <v>0</v>
      </c>
      <c r="M9" s="69">
        <v>8.8000000000000007</v>
      </c>
      <c r="N9" s="69">
        <v>3</v>
      </c>
      <c r="O9" s="69">
        <v>3.45</v>
      </c>
      <c r="P9" s="93">
        <v>0.1</v>
      </c>
      <c r="Q9" s="131"/>
    </row>
    <row r="10" spans="2:18" s="19" customFormat="1" ht="26.25" customHeight="1">
      <c r="B10" s="99" t="s">
        <v>130</v>
      </c>
      <c r="C10" s="71" t="s">
        <v>22</v>
      </c>
      <c r="D10" s="48">
        <v>35</v>
      </c>
      <c r="E10" s="48">
        <v>2.66</v>
      </c>
      <c r="F10" s="48">
        <v>0.28000000000000003</v>
      </c>
      <c r="G10" s="48">
        <v>17.22</v>
      </c>
      <c r="H10" s="48">
        <v>82.25</v>
      </c>
      <c r="I10" s="48">
        <v>0.04</v>
      </c>
      <c r="J10" s="48">
        <v>0</v>
      </c>
      <c r="K10" s="48">
        <v>0</v>
      </c>
      <c r="L10" s="48">
        <v>0.5</v>
      </c>
      <c r="M10" s="48">
        <v>0.5</v>
      </c>
      <c r="N10" s="48">
        <v>4.9000000000000004</v>
      </c>
      <c r="O10" s="48">
        <v>22.75</v>
      </c>
      <c r="P10" s="69">
        <v>0.2</v>
      </c>
      <c r="Q10" s="37"/>
    </row>
    <row r="11" spans="2:18" s="19" customFormat="1" ht="18.75" customHeight="1">
      <c r="B11" s="60"/>
      <c r="C11" s="55" t="s">
        <v>142</v>
      </c>
      <c r="D11" s="48">
        <f>SUM(D6:D10)</f>
        <v>535</v>
      </c>
      <c r="E11" s="56">
        <f>SUM(E6:E10)</f>
        <v>11.459999999999999</v>
      </c>
      <c r="F11" s="56">
        <f t="shared" ref="F11:P11" si="0">SUM(F6:F10)</f>
        <v>18.080000000000002</v>
      </c>
      <c r="G11" s="56">
        <f t="shared" si="0"/>
        <v>59.12</v>
      </c>
      <c r="H11" s="56">
        <f t="shared" si="0"/>
        <v>477.85</v>
      </c>
      <c r="I11" s="56">
        <f t="shared" si="0"/>
        <v>0.18800000000000003</v>
      </c>
      <c r="J11" s="56">
        <f t="shared" si="0"/>
        <v>3.5</v>
      </c>
      <c r="K11" s="56">
        <f t="shared" si="0"/>
        <v>4.4999999999999998E-2</v>
      </c>
      <c r="L11" s="56">
        <f t="shared" si="0"/>
        <v>3.6</v>
      </c>
      <c r="M11" s="56">
        <f t="shared" si="0"/>
        <v>145.69999999999999</v>
      </c>
      <c r="N11" s="56">
        <f t="shared" si="0"/>
        <v>60.699999999999996</v>
      </c>
      <c r="O11" s="56">
        <f t="shared" si="0"/>
        <v>275.19999999999993</v>
      </c>
      <c r="P11" s="56">
        <f t="shared" si="0"/>
        <v>1.1000000000000001</v>
      </c>
      <c r="Q11" s="20"/>
      <c r="R11" s="134"/>
    </row>
    <row r="12" spans="2:18" s="19" customFormat="1">
      <c r="B12" s="60"/>
      <c r="C12" s="80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R12" s="134"/>
    </row>
    <row r="13" spans="2:18" s="19" customFormat="1">
      <c r="B13" s="46"/>
      <c r="C13" s="82" t="s">
        <v>20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R13" s="134"/>
    </row>
    <row r="14" spans="2:18" s="19" customFormat="1">
      <c r="B14" s="123" t="s">
        <v>127</v>
      </c>
      <c r="C14" s="123" t="s">
        <v>128</v>
      </c>
      <c r="D14" s="123">
        <v>60</v>
      </c>
      <c r="E14" s="123">
        <v>0.51</v>
      </c>
      <c r="F14" s="123">
        <v>3.05</v>
      </c>
      <c r="G14" s="123">
        <v>2</v>
      </c>
      <c r="H14" s="123">
        <v>56.9</v>
      </c>
      <c r="I14" s="123">
        <v>3.4000000000000002E-2</v>
      </c>
      <c r="J14" s="123">
        <v>5</v>
      </c>
      <c r="K14" s="123">
        <v>0.31</v>
      </c>
      <c r="L14" s="123">
        <v>0.82</v>
      </c>
      <c r="M14" s="123">
        <v>28.1</v>
      </c>
      <c r="N14" s="123">
        <v>16.04</v>
      </c>
      <c r="O14" s="123">
        <v>37.380000000000003</v>
      </c>
      <c r="P14" s="123">
        <v>0.06</v>
      </c>
      <c r="R14" s="134"/>
    </row>
    <row r="15" spans="2:18" s="17" customFormat="1" ht="29.25" customHeight="1">
      <c r="B15" s="85" t="s">
        <v>49</v>
      </c>
      <c r="C15" s="86" t="s">
        <v>155</v>
      </c>
      <c r="D15" s="52">
        <v>200</v>
      </c>
      <c r="E15" s="52">
        <v>12.6</v>
      </c>
      <c r="F15" s="52">
        <v>10.5</v>
      </c>
      <c r="G15" s="52">
        <v>10.4</v>
      </c>
      <c r="H15" s="52">
        <v>98</v>
      </c>
      <c r="I15" s="52">
        <v>0</v>
      </c>
      <c r="J15" s="52">
        <v>0.1</v>
      </c>
      <c r="K15" s="52">
        <v>0.01</v>
      </c>
      <c r="L15" s="52">
        <v>1.8</v>
      </c>
      <c r="M15" s="52">
        <v>45.8</v>
      </c>
      <c r="N15" s="52">
        <v>8.1</v>
      </c>
      <c r="O15" s="52">
        <v>95.2</v>
      </c>
      <c r="P15" s="52">
        <v>0.2</v>
      </c>
      <c r="Q15" s="14"/>
      <c r="R15" s="18"/>
    </row>
    <row r="16" spans="2:18" s="19" customFormat="1" ht="33" customHeight="1">
      <c r="B16" s="67" t="s">
        <v>24</v>
      </c>
      <c r="C16" s="98" t="s">
        <v>25</v>
      </c>
      <c r="D16" s="109">
        <v>90</v>
      </c>
      <c r="E16" s="110">
        <v>10.3</v>
      </c>
      <c r="F16" s="110">
        <v>10.8</v>
      </c>
      <c r="G16" s="110">
        <v>6.1</v>
      </c>
      <c r="H16" s="110">
        <v>234.5</v>
      </c>
      <c r="I16" s="110">
        <v>0</v>
      </c>
      <c r="J16" s="110">
        <v>0.4</v>
      </c>
      <c r="K16" s="110">
        <v>0</v>
      </c>
      <c r="L16" s="110">
        <v>0</v>
      </c>
      <c r="M16" s="110">
        <v>25.9</v>
      </c>
      <c r="N16" s="110">
        <v>2.5</v>
      </c>
      <c r="O16" s="110">
        <v>10.199999999999999</v>
      </c>
      <c r="P16" s="110">
        <v>0.4</v>
      </c>
      <c r="Q16" s="10"/>
      <c r="R16" s="134"/>
    </row>
    <row r="17" spans="1:18" s="19" customFormat="1" ht="30.75" customHeight="1">
      <c r="B17" s="62" t="s">
        <v>66</v>
      </c>
      <c r="C17" s="88" t="s">
        <v>117</v>
      </c>
      <c r="D17" s="53">
        <v>150</v>
      </c>
      <c r="E17" s="53">
        <v>2.4</v>
      </c>
      <c r="F17" s="53">
        <v>8.8000000000000007</v>
      </c>
      <c r="G17" s="53">
        <v>25.6</v>
      </c>
      <c r="H17" s="53">
        <v>263</v>
      </c>
      <c r="I17" s="53">
        <v>0.2</v>
      </c>
      <c r="J17" s="53">
        <v>0.4</v>
      </c>
      <c r="K17" s="53">
        <v>0.04</v>
      </c>
      <c r="L17" s="53">
        <v>0.1</v>
      </c>
      <c r="M17" s="53">
        <v>201.5</v>
      </c>
      <c r="N17" s="53">
        <v>52.3</v>
      </c>
      <c r="O17" s="53">
        <v>186.4</v>
      </c>
      <c r="P17" s="53">
        <v>0.2</v>
      </c>
      <c r="Q17" s="9"/>
      <c r="R17" s="134"/>
    </row>
    <row r="18" spans="1:18" s="19" customFormat="1" ht="18.75" customHeight="1">
      <c r="B18" s="54" t="s">
        <v>62</v>
      </c>
      <c r="C18" s="80" t="s">
        <v>30</v>
      </c>
      <c r="D18" s="69">
        <v>200</v>
      </c>
      <c r="E18" s="69">
        <v>0.6</v>
      </c>
      <c r="F18" s="69">
        <v>0</v>
      </c>
      <c r="G18" s="69">
        <v>25.4</v>
      </c>
      <c r="H18" s="69">
        <v>54</v>
      </c>
      <c r="I18" s="69">
        <v>0.03</v>
      </c>
      <c r="J18" s="69">
        <v>25.5</v>
      </c>
      <c r="K18" s="69">
        <v>0</v>
      </c>
      <c r="L18" s="69">
        <v>0</v>
      </c>
      <c r="M18" s="69">
        <v>54.6</v>
      </c>
      <c r="N18" s="69">
        <v>21</v>
      </c>
      <c r="O18" s="69">
        <v>45.3</v>
      </c>
      <c r="P18" s="69">
        <v>0.7</v>
      </c>
      <c r="Q18" s="3"/>
      <c r="R18" s="134"/>
    </row>
    <row r="19" spans="1:18" s="19" customFormat="1" ht="28.5" customHeight="1">
      <c r="B19" s="99" t="s">
        <v>130</v>
      </c>
      <c r="C19" s="51" t="s">
        <v>22</v>
      </c>
      <c r="D19" s="52">
        <v>20</v>
      </c>
      <c r="E19" s="52">
        <v>1.52</v>
      </c>
      <c r="F19" s="52">
        <v>0.16</v>
      </c>
      <c r="G19" s="52">
        <v>9.84</v>
      </c>
      <c r="H19" s="52">
        <v>47</v>
      </c>
      <c r="I19" s="52">
        <v>0.01</v>
      </c>
      <c r="J19" s="52">
        <v>0</v>
      </c>
      <c r="K19" s="52">
        <v>0</v>
      </c>
      <c r="L19" s="52">
        <v>0</v>
      </c>
      <c r="M19" s="52">
        <v>4</v>
      </c>
      <c r="N19" s="52">
        <v>2.8</v>
      </c>
      <c r="O19" s="52">
        <v>2.56</v>
      </c>
      <c r="P19" s="53">
        <v>0.5</v>
      </c>
      <c r="Q19" s="131"/>
      <c r="R19" s="134"/>
    </row>
    <row r="20" spans="1:18" s="19" customFormat="1" ht="36" customHeight="1">
      <c r="B20" s="50" t="s">
        <v>131</v>
      </c>
      <c r="C20" s="111" t="s">
        <v>75</v>
      </c>
      <c r="D20" s="52">
        <v>20</v>
      </c>
      <c r="E20" s="52">
        <v>2.1</v>
      </c>
      <c r="F20" s="52">
        <v>0.1</v>
      </c>
      <c r="G20" s="52">
        <v>4.2</v>
      </c>
      <c r="H20" s="52">
        <v>36.200000000000003</v>
      </c>
      <c r="I20" s="52">
        <v>3.5999999999999997E-2</v>
      </c>
      <c r="J20" s="52">
        <v>0</v>
      </c>
      <c r="K20" s="52">
        <v>0</v>
      </c>
      <c r="L20" s="52">
        <v>0</v>
      </c>
      <c r="M20" s="52">
        <v>10.5</v>
      </c>
      <c r="N20" s="52">
        <v>2.1</v>
      </c>
      <c r="O20" s="52">
        <v>94.2</v>
      </c>
      <c r="P20" s="53">
        <v>0.4</v>
      </c>
      <c r="Q20" s="131"/>
      <c r="R20" s="134"/>
    </row>
    <row r="21" spans="1:18" s="130" customFormat="1">
      <c r="A21" s="19"/>
      <c r="B21" s="54" t="s">
        <v>70</v>
      </c>
      <c r="C21" s="80" t="s">
        <v>129</v>
      </c>
      <c r="D21" s="61">
        <v>100</v>
      </c>
      <c r="E21" s="47">
        <v>0</v>
      </c>
      <c r="F21" s="47">
        <v>0.3</v>
      </c>
      <c r="G21" s="47">
        <v>11.25</v>
      </c>
      <c r="H21" s="47">
        <v>57</v>
      </c>
      <c r="I21" s="47">
        <v>0.01</v>
      </c>
      <c r="J21" s="47">
        <v>15.6</v>
      </c>
      <c r="K21" s="47">
        <v>0.09</v>
      </c>
      <c r="L21" s="47">
        <v>1.5</v>
      </c>
      <c r="M21" s="47">
        <v>85.4</v>
      </c>
      <c r="N21" s="47">
        <v>15.4</v>
      </c>
      <c r="O21" s="47">
        <v>10.3</v>
      </c>
      <c r="P21" s="47">
        <v>0.1</v>
      </c>
      <c r="Q21" s="131"/>
    </row>
    <row r="22" spans="1:18" s="1" customFormat="1">
      <c r="B22" s="73"/>
      <c r="C22" s="89" t="s">
        <v>143</v>
      </c>
      <c r="D22" s="74">
        <f t="shared" ref="D22:P22" si="1">SUM(D14:D21)</f>
        <v>840</v>
      </c>
      <c r="E22" s="74">
        <f t="shared" si="1"/>
        <v>30.03</v>
      </c>
      <c r="F22" s="74">
        <f t="shared" si="1"/>
        <v>33.71</v>
      </c>
      <c r="G22" s="74">
        <f t="shared" si="1"/>
        <v>94.79</v>
      </c>
      <c r="H22" s="74">
        <f t="shared" si="1"/>
        <v>846.6</v>
      </c>
      <c r="I22" s="74">
        <f t="shared" si="1"/>
        <v>0.32</v>
      </c>
      <c r="J22" s="74">
        <f t="shared" si="1"/>
        <v>47</v>
      </c>
      <c r="K22" s="74">
        <f t="shared" si="1"/>
        <v>0.44999999999999996</v>
      </c>
      <c r="L22" s="74">
        <f t="shared" si="1"/>
        <v>4.2200000000000006</v>
      </c>
      <c r="M22" s="74">
        <f t="shared" si="1"/>
        <v>455.80000000000007</v>
      </c>
      <c r="N22" s="74">
        <f t="shared" si="1"/>
        <v>120.24</v>
      </c>
      <c r="O22" s="74">
        <f t="shared" si="1"/>
        <v>481.54</v>
      </c>
      <c r="P22" s="74">
        <f t="shared" si="1"/>
        <v>2.56</v>
      </c>
      <c r="R22" s="6"/>
    </row>
    <row r="23" spans="1:18" s="1" customFormat="1">
      <c r="B23" s="73"/>
      <c r="C23" s="89" t="s">
        <v>104</v>
      </c>
      <c r="D23" s="74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R23" s="6"/>
    </row>
    <row r="24" spans="1:18" s="23" customFormat="1" ht="20.25" customHeight="1">
      <c r="B24" s="54" t="s">
        <v>91</v>
      </c>
      <c r="C24" s="80" t="s">
        <v>113</v>
      </c>
      <c r="D24" s="61">
        <v>100</v>
      </c>
      <c r="E24" s="47">
        <v>2.2999999999999998</v>
      </c>
      <c r="F24" s="47">
        <v>1.1000000000000001</v>
      </c>
      <c r="G24" s="47">
        <v>14.2</v>
      </c>
      <c r="H24" s="47">
        <v>118.81</v>
      </c>
      <c r="I24" s="47">
        <v>0.2</v>
      </c>
      <c r="J24" s="47">
        <v>0.81</v>
      </c>
      <c r="K24" s="47">
        <v>0.03</v>
      </c>
      <c r="L24" s="47">
        <v>0.4</v>
      </c>
      <c r="M24" s="47">
        <v>25.8</v>
      </c>
      <c r="N24" s="47">
        <v>8.1</v>
      </c>
      <c r="O24" s="47">
        <v>187.5</v>
      </c>
      <c r="P24" s="47">
        <v>0.56000000000000005</v>
      </c>
      <c r="Q24" s="131"/>
      <c r="R24" s="22"/>
    </row>
    <row r="25" spans="1:18" s="28" customFormat="1" ht="30" customHeight="1">
      <c r="B25" s="70" t="s">
        <v>92</v>
      </c>
      <c r="C25" s="71" t="s">
        <v>114</v>
      </c>
      <c r="D25" s="48">
        <v>200</v>
      </c>
      <c r="E25" s="48">
        <v>0.6</v>
      </c>
      <c r="F25" s="48">
        <v>0</v>
      </c>
      <c r="G25" s="48">
        <v>15.6</v>
      </c>
      <c r="H25" s="48">
        <v>116.19</v>
      </c>
      <c r="I25" s="48">
        <v>0.1</v>
      </c>
      <c r="J25" s="48">
        <v>0</v>
      </c>
      <c r="K25" s="48">
        <v>0.04</v>
      </c>
      <c r="L25" s="48">
        <v>0.5</v>
      </c>
      <c r="M25" s="48">
        <v>68.7</v>
      </c>
      <c r="N25" s="48">
        <v>4.3499999999999996</v>
      </c>
      <c r="O25" s="48">
        <v>160.19999999999999</v>
      </c>
      <c r="P25" s="48">
        <v>0.5</v>
      </c>
      <c r="Q25" s="2"/>
      <c r="R25" s="27"/>
    </row>
    <row r="26" spans="1:18" s="1" customFormat="1">
      <c r="B26" s="73"/>
      <c r="C26" s="108" t="s">
        <v>181</v>
      </c>
      <c r="D26" s="74"/>
      <c r="E26" s="78">
        <f>SUM(E24:E25)</f>
        <v>2.9</v>
      </c>
      <c r="F26" s="78">
        <f t="shared" ref="F26:P26" si="2">SUM(F24:F25)</f>
        <v>1.1000000000000001</v>
      </c>
      <c r="G26" s="78">
        <f t="shared" si="2"/>
        <v>29.799999999999997</v>
      </c>
      <c r="H26" s="78">
        <f t="shared" si="2"/>
        <v>235</v>
      </c>
      <c r="I26" s="78">
        <f t="shared" si="2"/>
        <v>0.30000000000000004</v>
      </c>
      <c r="J26" s="78">
        <f t="shared" si="2"/>
        <v>0.81</v>
      </c>
      <c r="K26" s="78">
        <f t="shared" si="2"/>
        <v>7.0000000000000007E-2</v>
      </c>
      <c r="L26" s="78">
        <f t="shared" si="2"/>
        <v>0.9</v>
      </c>
      <c r="M26" s="78">
        <f t="shared" si="2"/>
        <v>94.5</v>
      </c>
      <c r="N26" s="78">
        <f t="shared" si="2"/>
        <v>12.45</v>
      </c>
      <c r="O26" s="78">
        <f t="shared" si="2"/>
        <v>347.7</v>
      </c>
      <c r="P26" s="78">
        <f t="shared" si="2"/>
        <v>1.06</v>
      </c>
    </row>
    <row r="27" spans="1:18" s="130" customFormat="1" ht="15" customHeight="1">
      <c r="B27" s="60"/>
      <c r="C27" s="73" t="s">
        <v>18</v>
      </c>
      <c r="D27" s="69"/>
      <c r="E27" s="75">
        <f t="shared" ref="E27:P27" si="3">SUM(E11+E22+E26)</f>
        <v>44.39</v>
      </c>
      <c r="F27" s="75">
        <f t="shared" si="3"/>
        <v>52.890000000000008</v>
      </c>
      <c r="G27" s="75">
        <f t="shared" si="3"/>
        <v>183.70999999999998</v>
      </c>
      <c r="H27" s="75">
        <f t="shared" si="3"/>
        <v>1559.45</v>
      </c>
      <c r="I27" s="75">
        <f t="shared" si="3"/>
        <v>0.80800000000000005</v>
      </c>
      <c r="J27" s="75">
        <f t="shared" si="3"/>
        <v>51.31</v>
      </c>
      <c r="K27" s="78">
        <f t="shared" si="3"/>
        <v>0.56499999999999995</v>
      </c>
      <c r="L27" s="75">
        <f t="shared" si="3"/>
        <v>8.7200000000000006</v>
      </c>
      <c r="M27" s="75">
        <f t="shared" si="3"/>
        <v>696</v>
      </c>
      <c r="N27" s="75">
        <f t="shared" si="3"/>
        <v>193.39</v>
      </c>
      <c r="O27" s="75">
        <f t="shared" si="3"/>
        <v>1104.44</v>
      </c>
      <c r="P27" s="75">
        <f t="shared" si="3"/>
        <v>4.7200000000000006</v>
      </c>
    </row>
  </sheetData>
  <mergeCells count="9">
    <mergeCell ref="H1:H3"/>
    <mergeCell ref="I1:L3"/>
    <mergeCell ref="M1:P3"/>
    <mergeCell ref="B1:B3"/>
    <mergeCell ref="C1:C3"/>
    <mergeCell ref="D1:D3"/>
    <mergeCell ref="E1:E3"/>
    <mergeCell ref="F1:F3"/>
    <mergeCell ref="G1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R25"/>
  <sheetViews>
    <sheetView topLeftCell="A17" workbookViewId="0">
      <selection activeCell="C29" sqref="C29"/>
    </sheetView>
  </sheetViews>
  <sheetFormatPr defaultRowHeight="14.4"/>
  <cols>
    <col min="1" max="1" width="3.5546875" customWidth="1"/>
    <col min="2" max="2" width="12.77734375" customWidth="1"/>
    <col min="3" max="3" width="31.77734375" customWidth="1"/>
  </cols>
  <sheetData>
    <row r="2" spans="2:18" s="130" customFormat="1" ht="30" customHeight="1">
      <c r="B2" s="156" t="s">
        <v>19</v>
      </c>
      <c r="C2" s="159" t="s">
        <v>141</v>
      </c>
      <c r="D2" s="159" t="s">
        <v>1</v>
      </c>
      <c r="E2" s="159" t="s">
        <v>2</v>
      </c>
      <c r="F2" s="159" t="s">
        <v>3</v>
      </c>
      <c r="G2" s="159" t="s">
        <v>4</v>
      </c>
      <c r="H2" s="156" t="s">
        <v>5</v>
      </c>
      <c r="I2" s="159" t="s">
        <v>6</v>
      </c>
      <c r="J2" s="159"/>
      <c r="K2" s="159"/>
      <c r="L2" s="159"/>
      <c r="M2" s="159" t="s">
        <v>7</v>
      </c>
      <c r="N2" s="159"/>
      <c r="O2" s="159"/>
      <c r="P2" s="159"/>
      <c r="R2" s="7"/>
    </row>
    <row r="3" spans="2:18" s="130" customFormat="1" ht="3" customHeight="1">
      <c r="B3" s="157"/>
      <c r="C3" s="159"/>
      <c r="D3" s="159"/>
      <c r="E3" s="159"/>
      <c r="F3" s="159"/>
      <c r="G3" s="159"/>
      <c r="H3" s="157"/>
      <c r="I3" s="159"/>
      <c r="J3" s="159"/>
      <c r="K3" s="159"/>
      <c r="L3" s="159"/>
      <c r="M3" s="159"/>
      <c r="N3" s="159"/>
      <c r="O3" s="159"/>
      <c r="P3" s="159"/>
      <c r="R3" s="7"/>
    </row>
    <row r="4" spans="2:18" s="130" customFormat="1" hidden="1">
      <c r="B4" s="158"/>
      <c r="C4" s="159"/>
      <c r="D4" s="159"/>
      <c r="E4" s="159"/>
      <c r="F4" s="159"/>
      <c r="G4" s="159"/>
      <c r="H4" s="158"/>
      <c r="I4" s="159"/>
      <c r="J4" s="159"/>
      <c r="K4" s="159"/>
      <c r="L4" s="159"/>
      <c r="M4" s="159"/>
      <c r="N4" s="159"/>
      <c r="O4" s="159"/>
      <c r="P4" s="159"/>
      <c r="R4" s="7"/>
    </row>
    <row r="5" spans="2:18" s="130" customFormat="1">
      <c r="B5" s="155"/>
      <c r="C5" s="155"/>
      <c r="D5" s="155"/>
      <c r="E5" s="155"/>
      <c r="F5" s="155"/>
      <c r="G5" s="155"/>
      <c r="H5" s="155"/>
      <c r="I5" s="155" t="s">
        <v>8</v>
      </c>
      <c r="J5" s="155" t="s">
        <v>9</v>
      </c>
      <c r="K5" s="155" t="s">
        <v>10</v>
      </c>
      <c r="L5" s="155" t="s">
        <v>11</v>
      </c>
      <c r="M5" s="155" t="s">
        <v>12</v>
      </c>
      <c r="N5" s="155" t="s">
        <v>13</v>
      </c>
      <c r="O5" s="155" t="s">
        <v>14</v>
      </c>
      <c r="P5" s="155" t="s">
        <v>15</v>
      </c>
      <c r="Q5" s="3"/>
      <c r="R5" s="7"/>
    </row>
    <row r="6" spans="2:18" s="130" customFormat="1">
      <c r="B6" s="58" t="s">
        <v>46</v>
      </c>
      <c r="C6" s="58" t="s">
        <v>21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R6" s="7"/>
    </row>
    <row r="7" spans="2:18" s="19" customFormat="1" ht="35.25" customHeight="1">
      <c r="B7" s="54" t="s">
        <v>167</v>
      </c>
      <c r="C7" s="80" t="s">
        <v>151</v>
      </c>
      <c r="D7" s="61">
        <v>65</v>
      </c>
      <c r="E7" s="47">
        <v>6.67</v>
      </c>
      <c r="F7" s="47">
        <v>3.48</v>
      </c>
      <c r="G7" s="47">
        <v>14.98</v>
      </c>
      <c r="H7" s="47">
        <v>151</v>
      </c>
      <c r="I7" s="47">
        <v>0.09</v>
      </c>
      <c r="J7" s="47">
        <v>0.25</v>
      </c>
      <c r="K7" s="47">
        <v>0.01</v>
      </c>
      <c r="L7" s="47">
        <v>0</v>
      </c>
      <c r="M7" s="47">
        <v>25.8</v>
      </c>
      <c r="N7" s="47">
        <v>21.1</v>
      </c>
      <c r="O7" s="47">
        <v>52.3</v>
      </c>
      <c r="P7" s="47">
        <v>0.1</v>
      </c>
      <c r="Q7" s="131"/>
      <c r="R7" s="134"/>
    </row>
    <row r="8" spans="2:18" s="26" customFormat="1" ht="18.75" customHeight="1">
      <c r="B8" s="57" t="s">
        <v>81</v>
      </c>
      <c r="C8" s="83" t="s">
        <v>118</v>
      </c>
      <c r="D8" s="59">
        <v>200</v>
      </c>
      <c r="E8" s="59">
        <v>5.26</v>
      </c>
      <c r="F8" s="59">
        <v>6.6</v>
      </c>
      <c r="G8" s="59">
        <v>15.3</v>
      </c>
      <c r="H8" s="59">
        <v>168.9</v>
      </c>
      <c r="I8" s="59">
        <v>0.08</v>
      </c>
      <c r="J8" s="59">
        <v>1.32</v>
      </c>
      <c r="K8" s="59">
        <v>0.2</v>
      </c>
      <c r="L8" s="59">
        <v>0.2</v>
      </c>
      <c r="M8" s="59">
        <v>165.2</v>
      </c>
      <c r="N8" s="59">
        <v>15.3</v>
      </c>
      <c r="O8" s="59">
        <v>140.4</v>
      </c>
      <c r="P8" s="69">
        <v>0.5</v>
      </c>
      <c r="Q8" s="8"/>
    </row>
    <row r="9" spans="2:18" s="19" customFormat="1" ht="32.25" customHeight="1">
      <c r="B9" s="54" t="s">
        <v>74</v>
      </c>
      <c r="C9" s="80" t="s">
        <v>29</v>
      </c>
      <c r="D9" s="69">
        <v>200</v>
      </c>
      <c r="E9" s="69">
        <v>0.56000000000000005</v>
      </c>
      <c r="F9" s="69">
        <v>0</v>
      </c>
      <c r="G9" s="69">
        <v>15.8</v>
      </c>
      <c r="H9" s="69">
        <v>113.79</v>
      </c>
      <c r="I9" s="69">
        <v>0.03</v>
      </c>
      <c r="J9" s="69">
        <v>1.22</v>
      </c>
      <c r="K9" s="69">
        <v>0.01</v>
      </c>
      <c r="L9" s="69">
        <v>1.5</v>
      </c>
      <c r="M9" s="69">
        <v>82.5</v>
      </c>
      <c r="N9" s="69">
        <v>15.2</v>
      </c>
      <c r="O9" s="69">
        <v>44.53</v>
      </c>
      <c r="P9" s="69">
        <v>0.8</v>
      </c>
      <c r="Q9" s="134"/>
    </row>
    <row r="10" spans="2:18" s="19" customFormat="1" ht="28.5" customHeight="1">
      <c r="B10" s="99" t="s">
        <v>130</v>
      </c>
      <c r="C10" s="71" t="s">
        <v>22</v>
      </c>
      <c r="D10" s="48">
        <v>35</v>
      </c>
      <c r="E10" s="48">
        <v>2.66</v>
      </c>
      <c r="F10" s="48">
        <v>0.28000000000000003</v>
      </c>
      <c r="G10" s="48">
        <v>17.22</v>
      </c>
      <c r="H10" s="48">
        <v>82.25</v>
      </c>
      <c r="I10" s="48">
        <v>0.04</v>
      </c>
      <c r="J10" s="48">
        <v>0</v>
      </c>
      <c r="K10" s="48">
        <v>0</v>
      </c>
      <c r="L10" s="48">
        <v>0.5</v>
      </c>
      <c r="M10" s="48">
        <v>0.5</v>
      </c>
      <c r="N10" s="48">
        <v>4.9000000000000004</v>
      </c>
      <c r="O10" s="48">
        <v>22.75</v>
      </c>
      <c r="P10" s="69">
        <v>0.2</v>
      </c>
      <c r="Q10" s="37"/>
    </row>
    <row r="11" spans="2:18" s="19" customFormat="1" ht="18.75" customHeight="1">
      <c r="B11" s="54"/>
      <c r="C11" s="55" t="s">
        <v>142</v>
      </c>
      <c r="D11" s="48">
        <f>SUM(D7:D10)</f>
        <v>500</v>
      </c>
      <c r="E11" s="49">
        <f>SUM(E7:E10)</f>
        <v>15.15</v>
      </c>
      <c r="F11" s="49">
        <f t="shared" ref="F11:P11" si="0">SUM(F7:F10)</f>
        <v>10.36</v>
      </c>
      <c r="G11" s="49">
        <f t="shared" si="0"/>
        <v>63.3</v>
      </c>
      <c r="H11" s="49">
        <f t="shared" si="0"/>
        <v>515.94000000000005</v>
      </c>
      <c r="I11" s="49">
        <f t="shared" si="0"/>
        <v>0.24</v>
      </c>
      <c r="J11" s="49">
        <f t="shared" si="0"/>
        <v>2.79</v>
      </c>
      <c r="K11" s="49">
        <f t="shared" si="0"/>
        <v>0.22000000000000003</v>
      </c>
      <c r="L11" s="49">
        <f t="shared" si="0"/>
        <v>2.2000000000000002</v>
      </c>
      <c r="M11" s="49">
        <f t="shared" si="0"/>
        <v>274</v>
      </c>
      <c r="N11" s="49">
        <f t="shared" si="0"/>
        <v>56.500000000000007</v>
      </c>
      <c r="O11" s="49">
        <f t="shared" si="0"/>
        <v>259.98</v>
      </c>
      <c r="P11" s="49">
        <f t="shared" si="0"/>
        <v>1.5999999999999999</v>
      </c>
      <c r="Q11" s="20"/>
      <c r="R11" s="134"/>
    </row>
    <row r="12" spans="2:18" s="19" customFormat="1">
      <c r="B12" s="46"/>
      <c r="C12" s="82" t="s">
        <v>20</v>
      </c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R12" s="134"/>
    </row>
    <row r="13" spans="2:18" s="19" customFormat="1">
      <c r="B13" s="54" t="s">
        <v>36</v>
      </c>
      <c r="C13" s="80" t="s">
        <v>156</v>
      </c>
      <c r="D13" s="123">
        <v>60</v>
      </c>
      <c r="E13" s="123">
        <v>1.4</v>
      </c>
      <c r="F13" s="123">
        <v>0.6</v>
      </c>
      <c r="G13" s="123">
        <v>6.45</v>
      </c>
      <c r="H13" s="123">
        <v>121.6</v>
      </c>
      <c r="I13" s="123">
        <v>0.19</v>
      </c>
      <c r="J13" s="123">
        <v>5.4</v>
      </c>
      <c r="K13" s="123">
        <v>0</v>
      </c>
      <c r="L13" s="123">
        <v>0</v>
      </c>
      <c r="M13" s="123">
        <v>22.4</v>
      </c>
      <c r="N13" s="123">
        <v>10.8</v>
      </c>
      <c r="O13" s="123">
        <v>20.5</v>
      </c>
      <c r="P13" s="123">
        <v>0.6</v>
      </c>
      <c r="R13" s="134"/>
    </row>
    <row r="14" spans="2:18" s="17" customFormat="1" ht="24" customHeight="1">
      <c r="B14" s="101" t="s">
        <v>157</v>
      </c>
      <c r="C14" s="102" t="s">
        <v>175</v>
      </c>
      <c r="D14" s="103">
        <v>210</v>
      </c>
      <c r="E14" s="104">
        <v>3.58</v>
      </c>
      <c r="F14" s="104">
        <v>1.3</v>
      </c>
      <c r="G14" s="104">
        <v>21.52</v>
      </c>
      <c r="H14" s="104">
        <v>104.8</v>
      </c>
      <c r="I14" s="104">
        <v>0.01</v>
      </c>
      <c r="J14" s="104">
        <v>6.4</v>
      </c>
      <c r="K14" s="104">
        <v>0.09</v>
      </c>
      <c r="L14" s="104">
        <v>0.1</v>
      </c>
      <c r="M14" s="104">
        <v>65.8</v>
      </c>
      <c r="N14" s="104">
        <v>15.8</v>
      </c>
      <c r="O14" s="104">
        <v>56.73</v>
      </c>
      <c r="P14" s="104">
        <v>0.09</v>
      </c>
      <c r="Q14" s="12"/>
      <c r="R14" s="18"/>
    </row>
    <row r="15" spans="2:18" s="19" customFormat="1" ht="18.75" customHeight="1">
      <c r="B15" s="54" t="s">
        <v>40</v>
      </c>
      <c r="C15" s="80" t="s">
        <v>41</v>
      </c>
      <c r="D15" s="61">
        <v>240</v>
      </c>
      <c r="E15" s="69">
        <v>7.04</v>
      </c>
      <c r="F15" s="69">
        <v>2.36</v>
      </c>
      <c r="G15" s="69">
        <v>25.42</v>
      </c>
      <c r="H15" s="69">
        <v>351.22</v>
      </c>
      <c r="I15" s="69">
        <v>0.1</v>
      </c>
      <c r="J15" s="69">
        <v>4.5199999999999996</v>
      </c>
      <c r="K15" s="69">
        <v>0</v>
      </c>
      <c r="L15" s="69">
        <v>1.55</v>
      </c>
      <c r="M15" s="69">
        <v>62.97</v>
      </c>
      <c r="N15" s="69">
        <v>20.95</v>
      </c>
      <c r="O15" s="69">
        <v>89.02</v>
      </c>
      <c r="P15" s="69">
        <v>0.64</v>
      </c>
      <c r="Q15" s="9"/>
      <c r="R15" s="134"/>
    </row>
    <row r="16" spans="2:18" s="17" customFormat="1" ht="30.75" customHeight="1">
      <c r="B16" s="54" t="s">
        <v>23</v>
      </c>
      <c r="C16" s="80" t="s">
        <v>29</v>
      </c>
      <c r="D16" s="48">
        <v>200</v>
      </c>
      <c r="E16" s="48">
        <v>7.0000000000000007E-2</v>
      </c>
      <c r="F16" s="48">
        <v>0.02</v>
      </c>
      <c r="G16" s="48">
        <v>15</v>
      </c>
      <c r="H16" s="48">
        <v>60</v>
      </c>
      <c r="I16" s="48">
        <v>0</v>
      </c>
      <c r="J16" s="48">
        <v>0.03</v>
      </c>
      <c r="K16" s="48">
        <v>0</v>
      </c>
      <c r="L16" s="48">
        <v>0</v>
      </c>
      <c r="M16" s="48">
        <v>15.9</v>
      </c>
      <c r="N16" s="48">
        <v>1.4</v>
      </c>
      <c r="O16" s="48">
        <v>2.8</v>
      </c>
      <c r="P16" s="48">
        <v>0.2</v>
      </c>
      <c r="Q16" s="13"/>
    </row>
    <row r="17" spans="2:18" s="19" customFormat="1" ht="28.5" customHeight="1">
      <c r="B17" s="99" t="s">
        <v>130</v>
      </c>
      <c r="C17" s="51" t="s">
        <v>22</v>
      </c>
      <c r="D17" s="52">
        <v>20</v>
      </c>
      <c r="E17" s="52">
        <v>1.52</v>
      </c>
      <c r="F17" s="52">
        <v>0.16</v>
      </c>
      <c r="G17" s="52">
        <v>9.84</v>
      </c>
      <c r="H17" s="52">
        <v>47</v>
      </c>
      <c r="I17" s="52">
        <v>0.01</v>
      </c>
      <c r="J17" s="52">
        <v>0</v>
      </c>
      <c r="K17" s="52">
        <v>0</v>
      </c>
      <c r="L17" s="52">
        <v>0</v>
      </c>
      <c r="M17" s="52">
        <v>4</v>
      </c>
      <c r="N17" s="52">
        <v>2.8</v>
      </c>
      <c r="O17" s="52">
        <v>2.56</v>
      </c>
      <c r="P17" s="53">
        <v>0.5</v>
      </c>
      <c r="Q17" s="131"/>
      <c r="R17" s="134"/>
    </row>
    <row r="18" spans="2:18" s="19" customFormat="1" ht="36" customHeight="1">
      <c r="B18" s="50" t="s">
        <v>131</v>
      </c>
      <c r="C18" s="111" t="s">
        <v>75</v>
      </c>
      <c r="D18" s="52">
        <v>20</v>
      </c>
      <c r="E18" s="52">
        <v>2.1</v>
      </c>
      <c r="F18" s="52">
        <v>0.1</v>
      </c>
      <c r="G18" s="52">
        <v>4.2</v>
      </c>
      <c r="H18" s="52">
        <v>36.200000000000003</v>
      </c>
      <c r="I18" s="52">
        <v>3.5999999999999997E-2</v>
      </c>
      <c r="J18" s="52">
        <v>0</v>
      </c>
      <c r="K18" s="52">
        <v>0</v>
      </c>
      <c r="L18" s="52">
        <v>0</v>
      </c>
      <c r="M18" s="52">
        <v>10.5</v>
      </c>
      <c r="N18" s="52">
        <v>2.1</v>
      </c>
      <c r="O18" s="52">
        <v>94.2</v>
      </c>
      <c r="P18" s="53">
        <v>0.4</v>
      </c>
      <c r="Q18" s="131"/>
      <c r="R18" s="134"/>
    </row>
    <row r="19" spans="2:18" s="130" customFormat="1">
      <c r="B19" s="132" t="s">
        <v>66</v>
      </c>
      <c r="C19" s="132" t="s">
        <v>161</v>
      </c>
      <c r="D19" s="133">
        <v>60</v>
      </c>
      <c r="E19" s="133">
        <v>5.64</v>
      </c>
      <c r="F19" s="133">
        <v>41.52</v>
      </c>
      <c r="G19" s="133">
        <v>41.52</v>
      </c>
      <c r="H19" s="133">
        <v>234</v>
      </c>
      <c r="I19" s="133">
        <v>0.81</v>
      </c>
      <c r="J19" s="133">
        <v>0.06</v>
      </c>
      <c r="K19" s="133">
        <v>0.03</v>
      </c>
      <c r="L19" s="133">
        <v>0.15</v>
      </c>
      <c r="M19" s="133">
        <v>0.18</v>
      </c>
      <c r="N19" s="133">
        <v>3.0000000000000001E-3</v>
      </c>
      <c r="O19" s="133">
        <v>0.21</v>
      </c>
      <c r="P19" s="133">
        <v>0.06</v>
      </c>
      <c r="Q19" s="131"/>
    </row>
    <row r="20" spans="2:18" s="1" customFormat="1">
      <c r="B20" s="72"/>
      <c r="C20" s="89" t="s">
        <v>143</v>
      </c>
      <c r="D20" s="84">
        <f t="shared" ref="D20:P20" si="1">SUM(D13:D19)</f>
        <v>810</v>
      </c>
      <c r="E20" s="84">
        <f t="shared" si="1"/>
        <v>21.349999999999998</v>
      </c>
      <c r="F20" s="84">
        <f t="shared" si="1"/>
        <v>46.06</v>
      </c>
      <c r="G20" s="84">
        <f t="shared" si="1"/>
        <v>123.95000000000002</v>
      </c>
      <c r="H20" s="84">
        <f t="shared" si="1"/>
        <v>954.82</v>
      </c>
      <c r="I20" s="84">
        <f t="shared" si="1"/>
        <v>1.1560000000000001</v>
      </c>
      <c r="J20" s="84">
        <f t="shared" si="1"/>
        <v>16.41</v>
      </c>
      <c r="K20" s="84">
        <f t="shared" si="1"/>
        <v>0.12</v>
      </c>
      <c r="L20" s="84">
        <f t="shared" si="1"/>
        <v>1.8</v>
      </c>
      <c r="M20" s="84">
        <f t="shared" si="1"/>
        <v>181.75</v>
      </c>
      <c r="N20" s="84">
        <f t="shared" si="1"/>
        <v>53.852999999999994</v>
      </c>
      <c r="O20" s="84">
        <f t="shared" si="1"/>
        <v>266.02</v>
      </c>
      <c r="P20" s="84">
        <f t="shared" si="1"/>
        <v>2.4900000000000002</v>
      </c>
      <c r="Q20" s="4"/>
      <c r="R20" s="6"/>
    </row>
    <row r="21" spans="2:18" s="1" customFormat="1">
      <c r="B21" s="72"/>
      <c r="C21" s="87" t="s">
        <v>88</v>
      </c>
      <c r="D21" s="84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"/>
      <c r="R21" s="6"/>
    </row>
    <row r="22" spans="2:18" s="19" customFormat="1" ht="18.75" customHeight="1">
      <c r="B22" s="54" t="s">
        <v>68</v>
      </c>
      <c r="C22" s="80" t="s">
        <v>99</v>
      </c>
      <c r="D22" s="61">
        <v>200</v>
      </c>
      <c r="E22" s="47">
        <v>5</v>
      </c>
      <c r="F22" s="47">
        <v>3.1</v>
      </c>
      <c r="G22" s="47">
        <v>15.8</v>
      </c>
      <c r="H22" s="47">
        <v>100</v>
      </c>
      <c r="I22" s="47">
        <v>0.2</v>
      </c>
      <c r="J22" s="47">
        <v>1.1000000000000001</v>
      </c>
      <c r="K22" s="47">
        <v>0.03</v>
      </c>
      <c r="L22" s="47">
        <v>0</v>
      </c>
      <c r="M22" s="47">
        <v>5.8</v>
      </c>
      <c r="N22" s="47">
        <v>0.01</v>
      </c>
      <c r="O22" s="47">
        <v>2E-3</v>
      </c>
      <c r="P22" s="47">
        <v>1E-3</v>
      </c>
      <c r="Q22" s="131"/>
      <c r="R22" s="134"/>
    </row>
    <row r="23" spans="2:18" s="19" customFormat="1" ht="30.75" customHeight="1">
      <c r="B23" s="54" t="s">
        <v>90</v>
      </c>
      <c r="C23" s="80" t="s">
        <v>100</v>
      </c>
      <c r="D23" s="61">
        <v>100</v>
      </c>
      <c r="E23" s="47">
        <v>4.24</v>
      </c>
      <c r="F23" s="47">
        <v>1.5</v>
      </c>
      <c r="G23" s="47">
        <v>10.7</v>
      </c>
      <c r="H23" s="47">
        <v>135</v>
      </c>
      <c r="I23" s="47">
        <v>0.05</v>
      </c>
      <c r="J23" s="47">
        <v>6.7500000000000004E-2</v>
      </c>
      <c r="K23" s="47">
        <v>1.4999999999999999E-2</v>
      </c>
      <c r="L23" s="47">
        <v>0.13500000000000001</v>
      </c>
      <c r="M23" s="47">
        <v>15.8</v>
      </c>
      <c r="N23" s="47">
        <v>6.3525</v>
      </c>
      <c r="O23" s="47">
        <v>30.6</v>
      </c>
      <c r="P23" s="47">
        <v>0.15</v>
      </c>
      <c r="Q23" s="11"/>
    </row>
    <row r="24" spans="2:18" s="1" customFormat="1">
      <c r="B24" s="73"/>
      <c r="C24" s="108" t="s">
        <v>181</v>
      </c>
      <c r="D24" s="84"/>
      <c r="E24" s="49">
        <f>SUM(E22:E23)</f>
        <v>9.24</v>
      </c>
      <c r="F24" s="49">
        <f t="shared" ref="F24:P24" si="2">SUM(F22:F23)</f>
        <v>4.5999999999999996</v>
      </c>
      <c r="G24" s="49">
        <f t="shared" si="2"/>
        <v>26.5</v>
      </c>
      <c r="H24" s="49">
        <f t="shared" si="2"/>
        <v>235</v>
      </c>
      <c r="I24" s="49">
        <f t="shared" si="2"/>
        <v>0.25</v>
      </c>
      <c r="J24" s="49">
        <f t="shared" si="2"/>
        <v>1.1675</v>
      </c>
      <c r="K24" s="49">
        <f t="shared" si="2"/>
        <v>4.4999999999999998E-2</v>
      </c>
      <c r="L24" s="49">
        <f t="shared" si="2"/>
        <v>0.13500000000000001</v>
      </c>
      <c r="M24" s="49">
        <f t="shared" si="2"/>
        <v>21.6</v>
      </c>
      <c r="N24" s="49">
        <f t="shared" si="2"/>
        <v>6.3624999999999998</v>
      </c>
      <c r="O24" s="49">
        <f t="shared" si="2"/>
        <v>30.602</v>
      </c>
      <c r="P24" s="49">
        <f t="shared" si="2"/>
        <v>0.151</v>
      </c>
      <c r="Q24" s="4"/>
      <c r="R24" s="6"/>
    </row>
    <row r="25" spans="2:18" s="130" customFormat="1" ht="15" customHeight="1">
      <c r="B25" s="60"/>
      <c r="C25" s="73" t="s">
        <v>18</v>
      </c>
      <c r="D25" s="69"/>
      <c r="E25" s="78">
        <f t="shared" ref="E25:P25" si="3">SUM(E11+E20+E24)</f>
        <v>45.74</v>
      </c>
      <c r="F25" s="78">
        <f t="shared" si="3"/>
        <v>61.02</v>
      </c>
      <c r="G25" s="78">
        <f t="shared" si="3"/>
        <v>213.75</v>
      </c>
      <c r="H25" s="78">
        <f t="shared" si="3"/>
        <v>1705.7600000000002</v>
      </c>
      <c r="I25" s="78">
        <f t="shared" si="3"/>
        <v>1.6460000000000001</v>
      </c>
      <c r="J25" s="78">
        <f t="shared" si="3"/>
        <v>20.3675</v>
      </c>
      <c r="K25" s="78">
        <f t="shared" si="3"/>
        <v>0.38500000000000001</v>
      </c>
      <c r="L25" s="78">
        <f t="shared" si="3"/>
        <v>4.1349999999999998</v>
      </c>
      <c r="M25" s="78">
        <f t="shared" si="3"/>
        <v>477.35</v>
      </c>
      <c r="N25" s="78">
        <f t="shared" si="3"/>
        <v>116.71550000000001</v>
      </c>
      <c r="O25" s="78">
        <f t="shared" si="3"/>
        <v>556.60199999999998</v>
      </c>
      <c r="P25" s="78">
        <f t="shared" si="3"/>
        <v>4.2409999999999997</v>
      </c>
      <c r="R25" s="7"/>
    </row>
  </sheetData>
  <mergeCells count="9">
    <mergeCell ref="H2:H4"/>
    <mergeCell ref="I2:L4"/>
    <mergeCell ref="M2:P4"/>
    <mergeCell ref="B2:B4"/>
    <mergeCell ref="C2:C4"/>
    <mergeCell ref="D2:D4"/>
    <mergeCell ref="E2:E4"/>
    <mergeCell ref="F2:F4"/>
    <mergeCell ref="G2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R27"/>
  <sheetViews>
    <sheetView topLeftCell="A20" workbookViewId="0">
      <selection activeCell="C25" sqref="C25"/>
    </sheetView>
  </sheetViews>
  <sheetFormatPr defaultRowHeight="14.4"/>
  <cols>
    <col min="1" max="1" width="4.5546875" customWidth="1"/>
    <col min="2" max="2" width="15.5546875" customWidth="1"/>
    <col min="3" max="3" width="39" customWidth="1"/>
  </cols>
  <sheetData>
    <row r="2" spans="2:18" s="130" customFormat="1" ht="30" customHeight="1">
      <c r="B2" s="159" t="s">
        <v>19</v>
      </c>
      <c r="C2" s="159" t="s">
        <v>0</v>
      </c>
      <c r="D2" s="159" t="s">
        <v>1</v>
      </c>
      <c r="E2" s="159" t="s">
        <v>2</v>
      </c>
      <c r="F2" s="159" t="s">
        <v>3</v>
      </c>
      <c r="G2" s="159" t="s">
        <v>4</v>
      </c>
      <c r="H2" s="159" t="s">
        <v>5</v>
      </c>
      <c r="I2" s="159" t="s">
        <v>6</v>
      </c>
      <c r="J2" s="159"/>
      <c r="K2" s="159"/>
      <c r="L2" s="159"/>
      <c r="M2" s="159" t="s">
        <v>7</v>
      </c>
      <c r="N2" s="159"/>
      <c r="O2" s="159"/>
      <c r="P2" s="159"/>
    </row>
    <row r="3" spans="2:18" s="130" customFormat="1" ht="1.5" customHeight="1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2:18" s="130" customFormat="1" hidden="1"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2:18" s="130" customFormat="1">
      <c r="B5" s="155"/>
      <c r="C5" s="155" t="s">
        <v>65</v>
      </c>
      <c r="D5" s="155"/>
      <c r="E5" s="155"/>
      <c r="F5" s="155"/>
      <c r="G5" s="155"/>
      <c r="H5" s="155"/>
      <c r="I5" s="155" t="s">
        <v>8</v>
      </c>
      <c r="J5" s="155" t="s">
        <v>9</v>
      </c>
      <c r="K5" s="155" t="s">
        <v>10</v>
      </c>
      <c r="L5" s="155" t="s">
        <v>11</v>
      </c>
      <c r="M5" s="155" t="s">
        <v>12</v>
      </c>
      <c r="N5" s="155" t="s">
        <v>13</v>
      </c>
      <c r="O5" s="155" t="s">
        <v>14</v>
      </c>
      <c r="P5" s="155" t="s">
        <v>15</v>
      </c>
      <c r="Q5" s="3"/>
      <c r="R5" s="7"/>
    </row>
    <row r="6" spans="2:18" s="130" customFormat="1">
      <c r="B6" s="58" t="s">
        <v>34</v>
      </c>
      <c r="C6" s="82" t="s">
        <v>21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R6" s="7"/>
    </row>
    <row r="7" spans="2:18" s="31" customFormat="1">
      <c r="B7" s="57" t="s">
        <v>82</v>
      </c>
      <c r="C7" s="83" t="s">
        <v>119</v>
      </c>
      <c r="D7" s="59">
        <v>60</v>
      </c>
      <c r="E7" s="59">
        <v>1.1200000000000001</v>
      </c>
      <c r="F7" s="59">
        <v>3.3</v>
      </c>
      <c r="G7" s="59">
        <v>6.49</v>
      </c>
      <c r="H7" s="59">
        <v>28.6</v>
      </c>
      <c r="I7" s="59">
        <v>0.05</v>
      </c>
      <c r="J7" s="59">
        <v>6.12</v>
      </c>
      <c r="K7" s="59">
        <v>0</v>
      </c>
      <c r="L7" s="59">
        <v>1.86</v>
      </c>
      <c r="M7" s="59">
        <v>54.7</v>
      </c>
      <c r="N7" s="59">
        <v>20.399999999999999</v>
      </c>
      <c r="O7" s="59">
        <v>91.5</v>
      </c>
      <c r="P7" s="59">
        <v>0.05</v>
      </c>
      <c r="R7" s="35"/>
    </row>
    <row r="8" spans="2:18" s="17" customFormat="1" ht="46.5" customHeight="1">
      <c r="B8" s="62" t="s">
        <v>83</v>
      </c>
      <c r="C8" s="88" t="s">
        <v>120</v>
      </c>
      <c r="D8" s="61">
        <v>240</v>
      </c>
      <c r="E8" s="47">
        <v>27.99</v>
      </c>
      <c r="F8" s="47">
        <v>17.329999999999998</v>
      </c>
      <c r="G8" s="47">
        <v>18.13</v>
      </c>
      <c r="H8" s="47">
        <v>412.26</v>
      </c>
      <c r="I8" s="47">
        <v>0.18</v>
      </c>
      <c r="J8" s="47">
        <v>2.85</v>
      </c>
      <c r="K8" s="47">
        <v>0.18</v>
      </c>
      <c r="L8" s="47">
        <v>1.41</v>
      </c>
      <c r="M8" s="47">
        <v>173.86</v>
      </c>
      <c r="N8" s="47">
        <v>41.59</v>
      </c>
      <c r="O8" s="47">
        <v>549.05999999999995</v>
      </c>
      <c r="P8" s="47">
        <v>0.26</v>
      </c>
      <c r="Q8" s="13"/>
      <c r="R8" s="18"/>
    </row>
    <row r="9" spans="2:18" s="19" customFormat="1" ht="32.25" customHeight="1">
      <c r="B9" s="99">
        <v>631</v>
      </c>
      <c r="C9" s="71" t="s">
        <v>111</v>
      </c>
      <c r="D9" s="48">
        <v>200</v>
      </c>
      <c r="E9" s="48">
        <v>0.2</v>
      </c>
      <c r="F9" s="48">
        <v>0</v>
      </c>
      <c r="G9" s="48">
        <v>25.6</v>
      </c>
      <c r="H9" s="48">
        <v>132</v>
      </c>
      <c r="I9" s="48">
        <v>0.05</v>
      </c>
      <c r="J9" s="48">
        <v>10</v>
      </c>
      <c r="K9" s="48">
        <v>0.01</v>
      </c>
      <c r="L9" s="48">
        <v>0.2</v>
      </c>
      <c r="M9" s="48">
        <v>36.5</v>
      </c>
      <c r="N9" s="48">
        <v>10.199999999999999</v>
      </c>
      <c r="O9" s="48">
        <v>30.6</v>
      </c>
      <c r="P9" s="48">
        <v>1.5</v>
      </c>
      <c r="Q9" s="9"/>
      <c r="R9" s="134"/>
    </row>
    <row r="10" spans="2:18" s="19" customFormat="1" ht="26.25" customHeight="1">
      <c r="B10" s="99" t="s">
        <v>130</v>
      </c>
      <c r="C10" s="51" t="s">
        <v>22</v>
      </c>
      <c r="D10" s="52">
        <v>20</v>
      </c>
      <c r="E10" s="52">
        <v>1.52</v>
      </c>
      <c r="F10" s="52">
        <v>0.16</v>
      </c>
      <c r="G10" s="52">
        <v>9.84</v>
      </c>
      <c r="H10" s="52">
        <v>47</v>
      </c>
      <c r="I10" s="52">
        <v>0.01</v>
      </c>
      <c r="J10" s="52">
        <v>0</v>
      </c>
      <c r="K10" s="52">
        <v>0</v>
      </c>
      <c r="L10" s="52">
        <v>0</v>
      </c>
      <c r="M10" s="52">
        <v>4</v>
      </c>
      <c r="N10" s="52">
        <v>2.8</v>
      </c>
      <c r="O10" s="52">
        <v>2.56</v>
      </c>
      <c r="P10" s="53">
        <v>0.5</v>
      </c>
      <c r="Q10" s="131"/>
      <c r="R10" s="134"/>
    </row>
    <row r="11" spans="2:18" s="19" customFormat="1" ht="33" customHeight="1">
      <c r="B11" s="50" t="s">
        <v>131</v>
      </c>
      <c r="C11" s="86" t="s">
        <v>75</v>
      </c>
      <c r="D11" s="52">
        <v>20</v>
      </c>
      <c r="E11" s="52">
        <v>1.3</v>
      </c>
      <c r="F11" s="52">
        <v>0.24</v>
      </c>
      <c r="G11" s="52">
        <v>4.4000000000000004</v>
      </c>
      <c r="H11" s="52">
        <v>36.200000000000003</v>
      </c>
      <c r="I11" s="52">
        <v>0.01</v>
      </c>
      <c r="J11" s="52">
        <v>0</v>
      </c>
      <c r="K11" s="52">
        <v>0</v>
      </c>
      <c r="L11" s="52">
        <v>0</v>
      </c>
      <c r="M11" s="52">
        <v>61.1</v>
      </c>
      <c r="N11" s="52">
        <v>9.4</v>
      </c>
      <c r="O11" s="52">
        <v>61.3</v>
      </c>
      <c r="P11" s="53">
        <v>0.01</v>
      </c>
      <c r="Q11" s="131"/>
      <c r="R11" s="134"/>
    </row>
    <row r="12" spans="2:18" s="17" customFormat="1" ht="18.75" customHeight="1">
      <c r="B12" s="79"/>
      <c r="C12" s="55" t="s">
        <v>142</v>
      </c>
      <c r="D12" s="52">
        <f>SUM(D7:D11)</f>
        <v>540</v>
      </c>
      <c r="E12" s="105">
        <f t="shared" ref="E12:P12" si="0">SUM(E7:E11)</f>
        <v>32.129999999999995</v>
      </c>
      <c r="F12" s="105">
        <f t="shared" si="0"/>
        <v>21.029999999999998</v>
      </c>
      <c r="G12" s="105">
        <f t="shared" si="0"/>
        <v>64.460000000000008</v>
      </c>
      <c r="H12" s="105">
        <f t="shared" si="0"/>
        <v>656.06000000000006</v>
      </c>
      <c r="I12" s="105">
        <f t="shared" si="0"/>
        <v>0.3</v>
      </c>
      <c r="J12" s="105">
        <f t="shared" si="0"/>
        <v>18.97</v>
      </c>
      <c r="K12" s="105">
        <f t="shared" si="0"/>
        <v>0.19</v>
      </c>
      <c r="L12" s="105">
        <f t="shared" si="0"/>
        <v>3.47</v>
      </c>
      <c r="M12" s="105">
        <f t="shared" si="0"/>
        <v>330.16</v>
      </c>
      <c r="N12" s="105">
        <f t="shared" si="0"/>
        <v>84.39</v>
      </c>
      <c r="O12" s="105">
        <f t="shared" si="0"/>
        <v>735.01999999999987</v>
      </c>
      <c r="P12" s="105">
        <f t="shared" si="0"/>
        <v>2.3199999999999998</v>
      </c>
      <c r="Q12" s="21"/>
      <c r="R12" s="18"/>
    </row>
    <row r="13" spans="2:18" s="17" customFormat="1">
      <c r="B13" s="95"/>
      <c r="C13" s="106" t="s">
        <v>20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R13" s="18"/>
    </row>
    <row r="14" spans="2:18" s="126" customFormat="1">
      <c r="B14" s="54" t="s">
        <v>134</v>
      </c>
      <c r="C14" s="80" t="s">
        <v>135</v>
      </c>
      <c r="D14" s="127">
        <v>60</v>
      </c>
      <c r="E14" s="128">
        <v>0.5</v>
      </c>
      <c r="F14" s="128">
        <v>5.08</v>
      </c>
      <c r="G14" s="128">
        <v>2.2999999999999998</v>
      </c>
      <c r="H14" s="128">
        <v>56.6</v>
      </c>
      <c r="I14" s="128">
        <v>0</v>
      </c>
      <c r="J14" s="128">
        <v>7.21</v>
      </c>
      <c r="K14" s="128">
        <v>0</v>
      </c>
      <c r="L14" s="128">
        <v>0.42</v>
      </c>
      <c r="M14" s="128">
        <v>25.2</v>
      </c>
      <c r="N14" s="128">
        <v>10.29</v>
      </c>
      <c r="O14" s="128">
        <v>17.64</v>
      </c>
      <c r="P14" s="128">
        <v>0.34</v>
      </c>
      <c r="Q14" s="129"/>
    </row>
    <row r="15" spans="2:18" s="17" customFormat="1" ht="32.25" customHeight="1">
      <c r="B15" s="62" t="s">
        <v>39</v>
      </c>
      <c r="C15" s="63" t="s">
        <v>164</v>
      </c>
      <c r="D15" s="64">
        <v>210</v>
      </c>
      <c r="E15" s="65">
        <v>10.58</v>
      </c>
      <c r="F15" s="65">
        <v>3.88</v>
      </c>
      <c r="G15" s="65">
        <v>10.92</v>
      </c>
      <c r="H15" s="65">
        <v>118.4</v>
      </c>
      <c r="I15" s="65">
        <v>0.06</v>
      </c>
      <c r="J15" s="65">
        <v>2</v>
      </c>
      <c r="K15" s="65">
        <v>0.1</v>
      </c>
      <c r="L15" s="65">
        <v>0.1</v>
      </c>
      <c r="M15" s="65">
        <v>45.2</v>
      </c>
      <c r="N15" s="65">
        <v>15.5</v>
      </c>
      <c r="O15" s="65">
        <v>54.6</v>
      </c>
      <c r="P15" s="65">
        <v>0.2</v>
      </c>
      <c r="Q15" s="12"/>
      <c r="R15" s="18"/>
    </row>
    <row r="16" spans="2:18" s="19" customFormat="1">
      <c r="B16" s="54" t="s">
        <v>58</v>
      </c>
      <c r="C16" s="80" t="s">
        <v>59</v>
      </c>
      <c r="D16" s="69">
        <v>90</v>
      </c>
      <c r="E16" s="125">
        <v>8.1</v>
      </c>
      <c r="F16" s="125">
        <v>9.5</v>
      </c>
      <c r="G16" s="125">
        <v>10.4</v>
      </c>
      <c r="H16" s="125">
        <v>298</v>
      </c>
      <c r="I16" s="125">
        <v>7.4999999999999997E-2</v>
      </c>
      <c r="J16" s="125">
        <v>0.24</v>
      </c>
      <c r="K16" s="125">
        <v>0.128</v>
      </c>
      <c r="L16" s="125">
        <v>1.55</v>
      </c>
      <c r="M16" s="125">
        <v>16.2</v>
      </c>
      <c r="N16" s="125">
        <v>13.3</v>
      </c>
      <c r="O16" s="125">
        <v>75.52</v>
      </c>
      <c r="P16" s="125">
        <v>1.28</v>
      </c>
      <c r="Q16" s="131"/>
      <c r="R16" s="134"/>
    </row>
    <row r="17" spans="1:18" s="19" customFormat="1" ht="31.5" customHeight="1">
      <c r="B17" s="54" t="s">
        <v>95</v>
      </c>
      <c r="C17" s="80" t="s">
        <v>121</v>
      </c>
      <c r="D17" s="69">
        <v>150</v>
      </c>
      <c r="E17" s="69">
        <v>2.1</v>
      </c>
      <c r="F17" s="69">
        <v>3.53</v>
      </c>
      <c r="G17" s="69">
        <v>6.1</v>
      </c>
      <c r="H17" s="69">
        <v>89.8</v>
      </c>
      <c r="I17" s="69">
        <v>0.08</v>
      </c>
      <c r="J17" s="69">
        <v>7.73</v>
      </c>
      <c r="K17" s="69">
        <v>0.1</v>
      </c>
      <c r="L17" s="69">
        <v>1.05</v>
      </c>
      <c r="M17" s="69">
        <v>85.1</v>
      </c>
      <c r="N17" s="69">
        <v>12.5</v>
      </c>
      <c r="O17" s="69">
        <v>98.8</v>
      </c>
      <c r="P17" s="69">
        <v>0.05</v>
      </c>
      <c r="Q17" s="131"/>
      <c r="R17" s="134"/>
    </row>
    <row r="18" spans="1:18" s="130" customFormat="1">
      <c r="A18" s="19"/>
      <c r="B18" s="54" t="s">
        <v>27</v>
      </c>
      <c r="C18" s="80" t="s">
        <v>28</v>
      </c>
      <c r="D18" s="69">
        <v>200</v>
      </c>
      <c r="E18" s="69">
        <v>0.11</v>
      </c>
      <c r="F18" s="69">
        <v>0.89</v>
      </c>
      <c r="G18" s="69">
        <v>11.67</v>
      </c>
      <c r="H18" s="69">
        <v>60.22</v>
      </c>
      <c r="I18" s="69">
        <v>0</v>
      </c>
      <c r="J18" s="69">
        <v>3.55</v>
      </c>
      <c r="K18" s="69">
        <v>0</v>
      </c>
      <c r="L18" s="69">
        <v>0</v>
      </c>
      <c r="M18" s="69">
        <v>29.78</v>
      </c>
      <c r="N18" s="69">
        <v>1.67</v>
      </c>
      <c r="O18" s="69">
        <v>9.33</v>
      </c>
      <c r="P18" s="69">
        <v>0.33</v>
      </c>
      <c r="Q18" s="39"/>
    </row>
    <row r="19" spans="1:18" s="19" customFormat="1" ht="26.25" customHeight="1">
      <c r="B19" s="99" t="s">
        <v>130</v>
      </c>
      <c r="C19" s="51" t="s">
        <v>22</v>
      </c>
      <c r="D19" s="52">
        <v>20</v>
      </c>
      <c r="E19" s="52">
        <v>1.52</v>
      </c>
      <c r="F19" s="52">
        <v>0.16</v>
      </c>
      <c r="G19" s="52">
        <v>9.84</v>
      </c>
      <c r="H19" s="52">
        <v>47</v>
      </c>
      <c r="I19" s="52">
        <v>0.01</v>
      </c>
      <c r="J19" s="52">
        <v>0</v>
      </c>
      <c r="K19" s="52">
        <v>0</v>
      </c>
      <c r="L19" s="52">
        <v>0</v>
      </c>
      <c r="M19" s="52">
        <v>4</v>
      </c>
      <c r="N19" s="52">
        <v>2.8</v>
      </c>
      <c r="O19" s="52">
        <v>2.56</v>
      </c>
      <c r="P19" s="53">
        <v>0.5</v>
      </c>
      <c r="Q19" s="131"/>
      <c r="R19" s="134"/>
    </row>
    <row r="20" spans="1:18" s="19" customFormat="1" ht="33" customHeight="1">
      <c r="B20" s="50" t="s">
        <v>131</v>
      </c>
      <c r="C20" s="86" t="s">
        <v>75</v>
      </c>
      <c r="D20" s="52">
        <v>20</v>
      </c>
      <c r="E20" s="52">
        <v>1.3</v>
      </c>
      <c r="F20" s="52">
        <v>0.24</v>
      </c>
      <c r="G20" s="52">
        <v>4.4000000000000004</v>
      </c>
      <c r="H20" s="52">
        <v>36.200000000000003</v>
      </c>
      <c r="I20" s="52">
        <v>0.01</v>
      </c>
      <c r="J20" s="52">
        <v>0</v>
      </c>
      <c r="K20" s="52">
        <v>0</v>
      </c>
      <c r="L20" s="52">
        <v>0</v>
      </c>
      <c r="M20" s="52">
        <v>61.1</v>
      </c>
      <c r="N20" s="52">
        <v>9.4</v>
      </c>
      <c r="O20" s="52">
        <v>61.3</v>
      </c>
      <c r="P20" s="53">
        <v>0.01</v>
      </c>
      <c r="Q20" s="131"/>
      <c r="R20" s="134"/>
    </row>
    <row r="21" spans="1:18" s="130" customFormat="1">
      <c r="A21" s="19"/>
      <c r="B21" s="54" t="s">
        <v>70</v>
      </c>
      <c r="C21" s="80" t="s">
        <v>129</v>
      </c>
      <c r="D21" s="61">
        <v>100</v>
      </c>
      <c r="E21" s="47">
        <v>0</v>
      </c>
      <c r="F21" s="47">
        <v>0.3</v>
      </c>
      <c r="G21" s="47">
        <v>11.25</v>
      </c>
      <c r="H21" s="47">
        <v>57</v>
      </c>
      <c r="I21" s="47">
        <v>0.01</v>
      </c>
      <c r="J21" s="47">
        <v>15.6</v>
      </c>
      <c r="K21" s="47">
        <v>0.09</v>
      </c>
      <c r="L21" s="47">
        <v>1.5</v>
      </c>
      <c r="M21" s="47">
        <v>85.4</v>
      </c>
      <c r="N21" s="47">
        <v>15.4</v>
      </c>
      <c r="O21" s="47">
        <v>10.3</v>
      </c>
      <c r="P21" s="47">
        <v>0.1</v>
      </c>
      <c r="Q21" s="131"/>
    </row>
    <row r="22" spans="1:18" s="1" customFormat="1">
      <c r="B22" s="70"/>
      <c r="C22" s="89" t="s">
        <v>143</v>
      </c>
      <c r="D22" s="84">
        <f t="shared" ref="D22:P22" si="1">SUM(D14:D21)</f>
        <v>850</v>
      </c>
      <c r="E22" s="84">
        <f t="shared" si="1"/>
        <v>24.21</v>
      </c>
      <c r="F22" s="84">
        <f t="shared" si="1"/>
        <v>23.580000000000002</v>
      </c>
      <c r="G22" s="84">
        <f t="shared" si="1"/>
        <v>66.88</v>
      </c>
      <c r="H22" s="84">
        <f t="shared" si="1"/>
        <v>763.22</v>
      </c>
      <c r="I22" s="84">
        <f t="shared" si="1"/>
        <v>0.24500000000000005</v>
      </c>
      <c r="J22" s="84">
        <f t="shared" si="1"/>
        <v>36.33</v>
      </c>
      <c r="K22" s="84">
        <f t="shared" si="1"/>
        <v>0.41800000000000004</v>
      </c>
      <c r="L22" s="84">
        <f t="shared" si="1"/>
        <v>4.62</v>
      </c>
      <c r="M22" s="84">
        <f t="shared" si="1"/>
        <v>351.98</v>
      </c>
      <c r="N22" s="84">
        <f t="shared" si="1"/>
        <v>80.860000000000014</v>
      </c>
      <c r="O22" s="84">
        <f t="shared" si="1"/>
        <v>330.05</v>
      </c>
      <c r="P22" s="84">
        <f t="shared" si="1"/>
        <v>2.81</v>
      </c>
      <c r="Q22" s="4"/>
      <c r="R22" s="6"/>
    </row>
    <row r="23" spans="1:18" s="1" customFormat="1">
      <c r="B23" s="107"/>
      <c r="C23" s="87" t="s">
        <v>101</v>
      </c>
      <c r="D23" s="84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"/>
      <c r="R23" s="6"/>
    </row>
    <row r="24" spans="1:18" s="19" customFormat="1" ht="30.75" customHeight="1">
      <c r="B24" s="62" t="s">
        <v>132</v>
      </c>
      <c r="C24" s="88" t="s">
        <v>106</v>
      </c>
      <c r="D24" s="53">
        <v>100</v>
      </c>
      <c r="E24" s="53">
        <v>1.5</v>
      </c>
      <c r="F24" s="53">
        <v>7.3</v>
      </c>
      <c r="G24" s="53">
        <v>7.3</v>
      </c>
      <c r="H24" s="47">
        <v>100</v>
      </c>
      <c r="I24" s="53">
        <v>0.27</v>
      </c>
      <c r="J24" s="53">
        <v>0.02</v>
      </c>
      <c r="K24" s="53">
        <v>0.01</v>
      </c>
      <c r="L24" s="53">
        <v>0.05</v>
      </c>
      <c r="M24" s="53">
        <v>16.2</v>
      </c>
      <c r="N24" s="53">
        <v>1E-3</v>
      </c>
      <c r="O24" s="53">
        <v>29.8</v>
      </c>
      <c r="P24" s="53">
        <v>0.01</v>
      </c>
      <c r="Q24" s="131"/>
      <c r="R24" s="134"/>
    </row>
    <row r="25" spans="1:18" s="19" customFormat="1" ht="32.25" customHeight="1">
      <c r="B25" s="54" t="s">
        <v>79</v>
      </c>
      <c r="C25" s="80" t="s">
        <v>107</v>
      </c>
      <c r="D25" s="69">
        <v>200</v>
      </c>
      <c r="E25" s="69">
        <v>1.6</v>
      </c>
      <c r="F25" s="69">
        <v>0.2</v>
      </c>
      <c r="G25" s="69">
        <v>3.8</v>
      </c>
      <c r="H25" s="47">
        <v>135</v>
      </c>
      <c r="I25" s="69">
        <v>0.01</v>
      </c>
      <c r="J25" s="69">
        <v>0.04</v>
      </c>
      <c r="K25" s="69">
        <v>0</v>
      </c>
      <c r="L25" s="69">
        <v>0</v>
      </c>
      <c r="M25" s="69">
        <v>15.3</v>
      </c>
      <c r="N25" s="69">
        <v>21</v>
      </c>
      <c r="O25" s="69">
        <v>45.6</v>
      </c>
      <c r="P25" s="69">
        <v>0.7</v>
      </c>
      <c r="Q25" s="134"/>
    </row>
    <row r="26" spans="1:18" s="1" customFormat="1">
      <c r="B26" s="108"/>
      <c r="C26" s="87" t="s">
        <v>181</v>
      </c>
      <c r="D26" s="84">
        <f>SUM(D24:D25)</f>
        <v>300</v>
      </c>
      <c r="E26" s="84">
        <f t="shared" ref="E26:P26" si="2">SUM(E24:E25)</f>
        <v>3.1</v>
      </c>
      <c r="F26" s="84">
        <f t="shared" si="2"/>
        <v>7.5</v>
      </c>
      <c r="G26" s="84">
        <f t="shared" si="2"/>
        <v>11.1</v>
      </c>
      <c r="H26" s="84">
        <f t="shared" si="2"/>
        <v>235</v>
      </c>
      <c r="I26" s="84">
        <f t="shared" si="2"/>
        <v>0.28000000000000003</v>
      </c>
      <c r="J26" s="84">
        <f t="shared" si="2"/>
        <v>0.06</v>
      </c>
      <c r="K26" s="84">
        <f t="shared" si="2"/>
        <v>0.01</v>
      </c>
      <c r="L26" s="84">
        <f t="shared" si="2"/>
        <v>0.05</v>
      </c>
      <c r="M26" s="84">
        <f t="shared" si="2"/>
        <v>31.5</v>
      </c>
      <c r="N26" s="84">
        <f t="shared" si="2"/>
        <v>21.001000000000001</v>
      </c>
      <c r="O26" s="84">
        <f t="shared" si="2"/>
        <v>75.400000000000006</v>
      </c>
      <c r="P26" s="84">
        <f t="shared" si="2"/>
        <v>0.71</v>
      </c>
      <c r="R26" s="6" t="s">
        <v>124</v>
      </c>
    </row>
    <row r="27" spans="1:18" s="130" customFormat="1" ht="50.25" customHeight="1">
      <c r="B27" s="60"/>
      <c r="C27" s="89" t="s">
        <v>18</v>
      </c>
      <c r="D27" s="69"/>
      <c r="E27" s="78">
        <f t="shared" ref="E27:P27" si="3">SUM(E12+E22+E26)</f>
        <v>59.44</v>
      </c>
      <c r="F27" s="78">
        <f t="shared" si="3"/>
        <v>52.11</v>
      </c>
      <c r="G27" s="78">
        <f t="shared" si="3"/>
        <v>142.44</v>
      </c>
      <c r="H27" s="78">
        <f t="shared" si="3"/>
        <v>1654.2800000000002</v>
      </c>
      <c r="I27" s="78">
        <f t="shared" si="3"/>
        <v>0.82500000000000007</v>
      </c>
      <c r="J27" s="78">
        <f t="shared" si="3"/>
        <v>55.36</v>
      </c>
      <c r="K27" s="78">
        <f t="shared" si="3"/>
        <v>0.6180000000000001</v>
      </c>
      <c r="L27" s="78">
        <f t="shared" si="3"/>
        <v>8.14</v>
      </c>
      <c r="M27" s="78">
        <f t="shared" si="3"/>
        <v>713.6400000000001</v>
      </c>
      <c r="N27" s="78">
        <f t="shared" si="3"/>
        <v>186.251</v>
      </c>
      <c r="O27" s="78">
        <f t="shared" si="3"/>
        <v>1140.47</v>
      </c>
      <c r="P27" s="78">
        <f t="shared" si="3"/>
        <v>5.84</v>
      </c>
    </row>
  </sheetData>
  <mergeCells count="9">
    <mergeCell ref="H2:H4"/>
    <mergeCell ref="I2:L4"/>
    <mergeCell ref="M2:P4"/>
    <mergeCell ref="B2:B4"/>
    <mergeCell ref="C2:C4"/>
    <mergeCell ref="D2:D4"/>
    <mergeCell ref="E2:E4"/>
    <mergeCell ref="F2:F4"/>
    <mergeCell ref="G2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меню 10 дней</vt:lpstr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Школьник</dc:creator>
  <cp:lastModifiedBy>Пользователь Windows</cp:lastModifiedBy>
  <cp:lastPrinted>2022-09-15T17:31:29Z</cp:lastPrinted>
  <dcterms:created xsi:type="dcterms:W3CDTF">2014-12-19T11:00:10Z</dcterms:created>
  <dcterms:modified xsi:type="dcterms:W3CDTF">2022-12-04T18:22:43Z</dcterms:modified>
</cp:coreProperties>
</file>